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9945" activeTab="4"/>
  </bookViews>
  <sheets>
    <sheet name="Титульный лист" sheetId="1" r:id="rId1"/>
    <sheet name="Пояснительная" sheetId="2" r:id="rId2"/>
    <sheet name="График учебного процесса " sheetId="3" r:id="rId3"/>
    <sheet name="План учебного процесса " sheetId="4" r:id="rId4"/>
    <sheet name="Кабинеты" sheetId="5" r:id="rId5"/>
    <sheet name="Структура" sheetId="6" r:id="rId6"/>
    <sheet name="Лист3" sheetId="7" state="hidden" r:id="rId7"/>
  </sheets>
  <definedNames>
    <definedName name="_xlnm.Print_Area" localSheetId="3">'План учебного процесса '!$A$2:$Q$72</definedName>
  </definedNames>
  <calcPr fullCalcOnLoad="1"/>
</workbook>
</file>

<file path=xl/comments3.xml><?xml version="1.0" encoding="utf-8"?>
<comments xmlns="http://schemas.openxmlformats.org/spreadsheetml/2006/main">
  <authors>
    <author>Teacher</author>
    <author>USER</author>
  </authors>
  <commentList>
    <comment ref="F24" authorId="0">
      <text>
        <r>
          <rPr>
            <b/>
            <sz val="8"/>
            <rFont val="Tahoma"/>
            <family val="2"/>
          </rPr>
          <t>Сумма по строке I с 3 по 8 столбик</t>
        </r>
      </text>
    </comment>
    <comment ref="O24" authorId="0">
      <text>
        <r>
          <rPr>
            <b/>
            <sz val="8"/>
            <rFont val="Tahoma"/>
            <family val="2"/>
          </rPr>
          <t>Сумма по строке I с 3 по 8 столбик</t>
        </r>
      </text>
    </comment>
    <comment ref="AZ24" authorId="0">
      <text>
        <r>
          <rPr>
            <b/>
            <sz val="8"/>
            <rFont val="Tahoma"/>
            <family val="2"/>
          </rPr>
          <t>Сумма по строке I</t>
        </r>
      </text>
    </comment>
    <comment ref="F25" authorId="0">
      <text>
        <r>
          <rPr>
            <b/>
            <sz val="8"/>
            <rFont val="Tahoma"/>
            <family val="2"/>
          </rPr>
          <t>Сумма по строке II с 3 по 8 столбик</t>
        </r>
      </text>
    </comment>
    <comment ref="O25" authorId="0">
      <text>
        <r>
          <rPr>
            <b/>
            <sz val="8"/>
            <rFont val="Tahoma"/>
            <family val="2"/>
          </rPr>
          <t>Сумма по строке II с 3 по 8 столбик</t>
        </r>
      </text>
    </comment>
    <comment ref="AZ25" authorId="0">
      <text>
        <r>
          <rPr>
            <b/>
            <sz val="8"/>
            <rFont val="Tahoma"/>
            <family val="2"/>
          </rPr>
          <t>Сумма по строке II</t>
        </r>
      </text>
    </comment>
    <comment ref="F26" authorId="0">
      <text>
        <r>
          <rPr>
            <b/>
            <sz val="8"/>
            <rFont val="Tahoma"/>
            <family val="2"/>
          </rPr>
          <t>Сумма по строке II с 3 по 8 столбик</t>
        </r>
      </text>
    </comment>
    <comment ref="O26" authorId="0">
      <text>
        <r>
          <rPr>
            <b/>
            <sz val="8"/>
            <rFont val="Tahoma"/>
            <family val="2"/>
          </rPr>
          <t>Сумма по строке II с 3 по 8 столбик</t>
        </r>
      </text>
    </comment>
    <comment ref="AZ26" authorId="0">
      <text>
        <r>
          <rPr>
            <b/>
            <sz val="8"/>
            <rFont val="Tahoma"/>
            <family val="2"/>
          </rPr>
          <t>Сумма по строке II</t>
        </r>
      </text>
    </comment>
    <comment ref="F27" authorId="0">
      <text>
        <r>
          <rPr>
            <b/>
            <sz val="8"/>
            <rFont val="Tahoma"/>
            <family val="2"/>
          </rPr>
          <t>Сумма по строке II с 3 по 8 столбик</t>
        </r>
      </text>
    </comment>
    <comment ref="O27" authorId="0">
      <text>
        <r>
          <rPr>
            <b/>
            <sz val="8"/>
            <rFont val="Tahoma"/>
            <family val="2"/>
          </rPr>
          <t>Сумма по строке II с 3 по 8 столбик</t>
        </r>
      </text>
    </comment>
    <comment ref="AZ27" authorId="0">
      <text>
        <r>
          <rPr>
            <b/>
            <sz val="8"/>
            <rFont val="Tahoma"/>
            <family val="2"/>
          </rPr>
          <t>Сумма по строке II</t>
        </r>
      </text>
    </comment>
    <comment ref="F28" authorId="1">
      <text>
        <r>
          <rPr>
            <sz val="10"/>
            <rFont val="Tahoma"/>
            <family val="2"/>
          </rPr>
          <t xml:space="preserve">Сумма по столбцу </t>
        </r>
        <r>
          <rPr>
            <b/>
            <sz val="10"/>
            <rFont val="Tahoma"/>
            <family val="2"/>
          </rPr>
          <t>2</t>
        </r>
        <r>
          <rPr>
            <sz val="10"/>
            <rFont val="Tahoma"/>
            <family val="2"/>
          </rPr>
          <t xml:space="preserve">
</t>
        </r>
      </text>
    </comment>
    <comment ref="O28" authorId="1">
      <text>
        <r>
          <rPr>
            <sz val="10"/>
            <rFont val="Tahoma"/>
            <family val="2"/>
          </rPr>
          <t xml:space="preserve">Сумма по столбцу </t>
        </r>
        <r>
          <rPr>
            <b/>
            <sz val="10"/>
            <rFont val="Tahoma"/>
            <family val="2"/>
          </rPr>
          <t>2</t>
        </r>
        <r>
          <rPr>
            <sz val="10"/>
            <rFont val="Tahoma"/>
            <family val="2"/>
          </rPr>
          <t xml:space="preserve">
</t>
        </r>
      </text>
    </comment>
    <comment ref="V28" authorId="0">
      <text>
        <r>
          <rPr>
            <sz val="8"/>
            <rFont val="Tahoma"/>
            <family val="2"/>
          </rPr>
          <t xml:space="preserve">Сумма по столбцу </t>
        </r>
        <r>
          <rPr>
            <b/>
            <sz val="8"/>
            <rFont val="Tahoma"/>
            <family val="2"/>
          </rPr>
          <t>3</t>
        </r>
      </text>
    </comment>
    <comment ref="AA28" authorId="0">
      <text>
        <r>
          <rPr>
            <b/>
            <sz val="8"/>
            <rFont val="Tahoma"/>
            <family val="2"/>
          </rPr>
          <t>Сумма по столбцу 4</t>
        </r>
      </text>
    </comment>
    <comment ref="AH28" authorId="0">
      <text>
        <r>
          <rPr>
            <b/>
            <sz val="8"/>
            <rFont val="Tahoma"/>
            <family val="2"/>
          </rPr>
          <t>Сумма по столбцу 5</t>
        </r>
        <r>
          <rPr>
            <sz val="8"/>
            <rFont val="Tahoma"/>
            <family val="2"/>
          </rPr>
          <t xml:space="preserve">
</t>
        </r>
      </text>
    </comment>
    <comment ref="AO28" authorId="0">
      <text>
        <r>
          <rPr>
            <b/>
            <sz val="8"/>
            <rFont val="Tahoma"/>
            <family val="2"/>
          </rPr>
          <t>Сумма по столбцу 7</t>
        </r>
      </text>
    </comment>
    <comment ref="AU28" authorId="0">
      <text>
        <r>
          <rPr>
            <b/>
            <sz val="8"/>
            <rFont val="Tahoma"/>
            <family val="2"/>
          </rPr>
          <t>Сумма по столбцу 8</t>
        </r>
      </text>
    </comment>
    <comment ref="AZ28" authorId="0">
      <text>
        <r>
          <rPr>
            <b/>
            <sz val="8"/>
            <rFont val="Tahoma"/>
            <family val="2"/>
          </rPr>
          <t xml:space="preserve">Сумма по столбцу 9
</t>
        </r>
      </text>
    </comment>
  </commentList>
</comments>
</file>

<file path=xl/comments4.xml><?xml version="1.0" encoding="utf-8"?>
<comments xmlns="http://schemas.openxmlformats.org/spreadsheetml/2006/main">
  <authors>
    <author>Teacher</author>
    <author>Pushkova L.</author>
  </authors>
  <commentList>
    <comment ref="D18" authorId="0">
      <text>
        <r>
          <rPr>
            <b/>
            <sz val="8"/>
            <rFont val="Tahoma"/>
            <family val="2"/>
          </rPr>
          <t>Сумма столбцов 5+6 в этой строке</t>
        </r>
      </text>
    </comment>
    <comment ref="E18" authorId="0">
      <text>
        <r>
          <rPr>
            <b/>
            <sz val="8"/>
            <rFont val="Tahoma"/>
            <family val="2"/>
          </rPr>
          <t>Сумма по столбцу 5 для этого раздела</t>
        </r>
      </text>
    </comment>
    <comment ref="F18" authorId="0">
      <text>
        <r>
          <rPr>
            <b/>
            <sz val="8"/>
            <rFont val="Tahoma"/>
            <family val="2"/>
          </rPr>
          <t>Сумма столбцов 7+8+9 в этой строке</t>
        </r>
      </text>
    </comment>
    <comment ref="G18" authorId="0">
      <text>
        <r>
          <rPr>
            <b/>
            <sz val="8"/>
            <rFont val="Tahoma"/>
            <family val="2"/>
          </rPr>
          <t>Сумма по столбцу 8 для этого раздела</t>
        </r>
      </text>
    </comment>
    <comment ref="H18" authorId="0">
      <text>
        <r>
          <rPr>
            <b/>
            <sz val="8"/>
            <rFont val="Tahoma"/>
            <family val="2"/>
          </rPr>
          <t>Сумма по столбцу 8 для этого раздела</t>
        </r>
      </text>
    </comment>
    <comment ref="I18" authorId="0">
      <text>
        <r>
          <rPr>
            <b/>
            <sz val="8"/>
            <rFont val="Tahoma"/>
            <family val="2"/>
          </rPr>
          <t>Сумма по столбцу 9 для этого раздела</t>
        </r>
      </text>
    </comment>
    <comment ref="D19" authorId="0">
      <text>
        <r>
          <rPr>
            <b/>
            <sz val="8"/>
            <rFont val="Tahoma"/>
            <family val="2"/>
          </rPr>
          <t>Сумма столбцов 5+6 в этой строке</t>
        </r>
      </text>
    </comment>
    <comment ref="E19" authorId="0">
      <text>
        <r>
          <rPr>
            <b/>
            <sz val="8"/>
            <rFont val="Tahoma"/>
            <family val="2"/>
          </rPr>
          <t>Сумма по столбцу 5 для этого раздела</t>
        </r>
      </text>
    </comment>
    <comment ref="F19" authorId="0">
      <text>
        <r>
          <rPr>
            <b/>
            <sz val="8"/>
            <rFont val="Tahoma"/>
            <family val="2"/>
          </rPr>
          <t>Сумма столбцов 7+8+9 в этой строке</t>
        </r>
      </text>
    </comment>
    <comment ref="G19" authorId="0">
      <text>
        <r>
          <rPr>
            <b/>
            <sz val="8"/>
            <rFont val="Tahoma"/>
            <family val="2"/>
          </rPr>
          <t>Сумма по столбцу 7 для этого раздела</t>
        </r>
      </text>
    </comment>
    <comment ref="H19" authorId="0">
      <text>
        <r>
          <rPr>
            <b/>
            <sz val="8"/>
            <rFont val="Tahoma"/>
            <family val="2"/>
          </rPr>
          <t>Сумма по столбцу 8 для этого раздела</t>
        </r>
      </text>
    </comment>
    <comment ref="I19" authorId="0">
      <text>
        <r>
          <rPr>
            <b/>
            <sz val="8"/>
            <rFont val="Tahoma"/>
            <family val="2"/>
          </rPr>
          <t>Сумма по столбцу 9 для этого раздела</t>
        </r>
      </text>
    </comment>
    <comment ref="D20" authorId="0">
      <text>
        <r>
          <rPr>
            <b/>
            <sz val="8"/>
            <rFont val="Tahoma"/>
            <family val="2"/>
          </rPr>
          <t>Сумма столбцов 5+6 в этой строке</t>
        </r>
      </text>
    </comment>
    <comment ref="F20" authorId="0">
      <text>
        <r>
          <rPr>
            <b/>
            <sz val="8"/>
            <rFont val="Tahoma"/>
            <family val="2"/>
          </rPr>
          <t>Сумма столбцов 7+8+9 в этой строке</t>
        </r>
      </text>
    </comment>
    <comment ref="D21" authorId="0">
      <text>
        <r>
          <rPr>
            <b/>
            <sz val="8"/>
            <rFont val="Tahoma"/>
            <family val="2"/>
          </rPr>
          <t>Сумма столбцов 5+6 в этой строке</t>
        </r>
      </text>
    </comment>
    <comment ref="F21" authorId="0">
      <text>
        <r>
          <rPr>
            <b/>
            <sz val="8"/>
            <rFont val="Tahoma"/>
            <family val="2"/>
          </rPr>
          <t>Сумма столбцов 7+8+9 в этой строке</t>
        </r>
      </text>
    </comment>
    <comment ref="D22" authorId="0">
      <text>
        <r>
          <rPr>
            <b/>
            <sz val="8"/>
            <rFont val="Tahoma"/>
            <family val="2"/>
          </rPr>
          <t>Сумма столбцов 5+6 в этой строке</t>
        </r>
      </text>
    </comment>
    <comment ref="F22" authorId="0">
      <text>
        <r>
          <rPr>
            <b/>
            <sz val="8"/>
            <rFont val="Tahoma"/>
            <family val="2"/>
          </rPr>
          <t>Сумма столбцов 7+8+9 в этой строке</t>
        </r>
      </text>
    </comment>
    <comment ref="D23" authorId="0">
      <text>
        <r>
          <rPr>
            <b/>
            <sz val="8"/>
            <rFont val="Tahoma"/>
            <family val="2"/>
          </rPr>
          <t>Сумма столбцов 5+6 в этой строке</t>
        </r>
      </text>
    </comment>
    <comment ref="F23" authorId="0">
      <text>
        <r>
          <rPr>
            <b/>
            <sz val="8"/>
            <rFont val="Tahoma"/>
            <family val="2"/>
          </rPr>
          <t>Сумма столбцов 7+8+9 в этой строке</t>
        </r>
      </text>
    </comment>
    <comment ref="D24" authorId="0">
      <text>
        <r>
          <rPr>
            <b/>
            <sz val="8"/>
            <rFont val="Tahoma"/>
            <family val="2"/>
          </rPr>
          <t>Сумма столбцов 5+6 в этой строке</t>
        </r>
      </text>
    </comment>
    <comment ref="E24" authorId="0">
      <text>
        <r>
          <rPr>
            <b/>
            <sz val="8"/>
            <rFont val="Tahoma"/>
            <family val="2"/>
          </rPr>
          <t>Сумма по столбцу 5 для этого раздела</t>
        </r>
      </text>
    </comment>
    <comment ref="F24" authorId="0">
      <text>
        <r>
          <rPr>
            <b/>
            <sz val="8"/>
            <rFont val="Tahoma"/>
            <family val="2"/>
          </rPr>
          <t>Сумма столбцов 7+8+9 в этой строке</t>
        </r>
      </text>
    </comment>
    <comment ref="G24" authorId="0">
      <text>
        <r>
          <rPr>
            <b/>
            <sz val="8"/>
            <rFont val="Tahoma"/>
            <family val="2"/>
          </rPr>
          <t>Сумма по столбцу 7 для этого раздела</t>
        </r>
      </text>
    </comment>
    <comment ref="H24" authorId="0">
      <text>
        <r>
          <rPr>
            <b/>
            <sz val="8"/>
            <rFont val="Tahoma"/>
            <family val="2"/>
          </rPr>
          <t>Сумма по столбцу 8 для этого раздела</t>
        </r>
      </text>
    </comment>
    <comment ref="I24" authorId="0">
      <text>
        <r>
          <rPr>
            <b/>
            <sz val="8"/>
            <rFont val="Tahoma"/>
            <family val="2"/>
          </rPr>
          <t>Сумма по столбцу 9 для этого раздела</t>
        </r>
      </text>
    </comment>
    <comment ref="D25" authorId="0">
      <text>
        <r>
          <rPr>
            <b/>
            <sz val="8"/>
            <rFont val="Tahoma"/>
            <family val="2"/>
          </rPr>
          <t>Сумма столбцов 5+6 в этой строке</t>
        </r>
      </text>
    </comment>
    <comment ref="F25" authorId="0">
      <text>
        <r>
          <rPr>
            <b/>
            <sz val="8"/>
            <rFont val="Tahoma"/>
            <family val="2"/>
          </rPr>
          <t>Сумма столбцов 7+8+9 в этой строке</t>
        </r>
      </text>
    </comment>
    <comment ref="D29" authorId="0">
      <text>
        <r>
          <rPr>
            <b/>
            <sz val="8"/>
            <rFont val="Tahoma"/>
            <family val="2"/>
          </rPr>
          <t>Сумма столбцов 5+6 в этой строке</t>
        </r>
      </text>
    </comment>
    <comment ref="F29" authorId="0">
      <text>
        <r>
          <rPr>
            <b/>
            <sz val="8"/>
            <rFont val="Tahoma"/>
            <family val="2"/>
          </rPr>
          <t>Сумма столбцов 7+8+9 в этой строке</t>
        </r>
      </text>
    </comment>
    <comment ref="I29" authorId="0">
      <text>
        <r>
          <rPr>
            <b/>
            <sz val="8"/>
            <rFont val="Tahoma"/>
            <family val="2"/>
          </rPr>
          <t>Сумма по столбцу 9 для этого раздела</t>
        </r>
      </text>
    </comment>
    <comment ref="D30" authorId="0">
      <text>
        <r>
          <rPr>
            <b/>
            <sz val="8"/>
            <rFont val="Tahoma"/>
            <family val="2"/>
          </rPr>
          <t>Сумма столбцов 5+6 в этой строке</t>
        </r>
      </text>
    </comment>
    <comment ref="F30" authorId="0">
      <text>
        <r>
          <rPr>
            <b/>
            <sz val="8"/>
            <rFont val="Tahoma"/>
            <family val="2"/>
          </rPr>
          <t>Сумма столбцов 7+8+9 в этой строке</t>
        </r>
      </text>
    </comment>
    <comment ref="D31" authorId="0">
      <text>
        <r>
          <rPr>
            <b/>
            <sz val="8"/>
            <rFont val="Tahoma"/>
            <family val="2"/>
          </rPr>
          <t>Сумма столбцов 5+6 в этой строке</t>
        </r>
      </text>
    </comment>
    <comment ref="D32" authorId="0">
      <text>
        <r>
          <rPr>
            <b/>
            <sz val="8"/>
            <rFont val="Tahoma"/>
            <family val="2"/>
          </rPr>
          <t>Сумма столбцов 5+6 в этой строке</t>
        </r>
      </text>
    </comment>
    <comment ref="D33" authorId="0">
      <text>
        <r>
          <rPr>
            <b/>
            <sz val="8"/>
            <rFont val="Tahoma"/>
            <family val="2"/>
          </rPr>
          <t>Сумма столбцов 5+6 в этой строке</t>
        </r>
      </text>
    </comment>
    <comment ref="D34" authorId="1">
      <text>
        <r>
          <rPr>
            <b/>
            <sz val="8"/>
            <rFont val="Tahoma"/>
            <family val="2"/>
          </rPr>
          <t>сумма столбцов 5,6</t>
        </r>
        <r>
          <rPr>
            <sz val="8"/>
            <rFont val="Tahoma"/>
            <family val="2"/>
          </rPr>
          <t xml:space="preserve">
</t>
        </r>
      </text>
    </comment>
    <comment ref="F34" authorId="1">
      <text>
        <r>
          <rPr>
            <b/>
            <sz val="8"/>
            <rFont val="Tahoma"/>
            <family val="2"/>
          </rPr>
          <t>сумма столбцов7,8,9</t>
        </r>
        <r>
          <rPr>
            <sz val="8"/>
            <rFont val="Tahoma"/>
            <family val="2"/>
          </rPr>
          <t xml:space="preserve">
</t>
        </r>
      </text>
    </comment>
    <comment ref="D35" authorId="1">
      <text>
        <r>
          <rPr>
            <b/>
            <sz val="8"/>
            <rFont val="Tahoma"/>
            <family val="2"/>
          </rPr>
          <t>сумма столбцов 5,6</t>
        </r>
        <r>
          <rPr>
            <sz val="8"/>
            <rFont val="Tahoma"/>
            <family val="2"/>
          </rPr>
          <t xml:space="preserve">
</t>
        </r>
      </text>
    </comment>
    <comment ref="F35" authorId="1">
      <text>
        <r>
          <rPr>
            <b/>
            <sz val="8"/>
            <rFont val="Tahoma"/>
            <family val="2"/>
          </rPr>
          <t>сумма столбцов7,8,9</t>
        </r>
        <r>
          <rPr>
            <sz val="8"/>
            <rFont val="Tahoma"/>
            <family val="2"/>
          </rPr>
          <t xml:space="preserve">
</t>
        </r>
      </text>
    </comment>
    <comment ref="D36" authorId="1">
      <text>
        <r>
          <rPr>
            <b/>
            <sz val="8"/>
            <rFont val="Tahoma"/>
            <family val="2"/>
          </rPr>
          <t>сумма столбцов 5,6</t>
        </r>
        <r>
          <rPr>
            <sz val="8"/>
            <rFont val="Tahoma"/>
            <family val="2"/>
          </rPr>
          <t xml:space="preserve">
</t>
        </r>
      </text>
    </comment>
    <comment ref="F36" authorId="1">
      <text>
        <r>
          <rPr>
            <b/>
            <sz val="8"/>
            <rFont val="Tahoma"/>
            <family val="2"/>
          </rPr>
          <t>сумма столбцов7,8,9</t>
        </r>
        <r>
          <rPr>
            <sz val="8"/>
            <rFont val="Tahoma"/>
            <family val="2"/>
          </rPr>
          <t xml:space="preserve">
</t>
        </r>
      </text>
    </comment>
    <comment ref="D37" authorId="1">
      <text>
        <r>
          <rPr>
            <b/>
            <sz val="8"/>
            <rFont val="Tahoma"/>
            <family val="2"/>
          </rPr>
          <t>сумма столбцов 5,6</t>
        </r>
        <r>
          <rPr>
            <sz val="8"/>
            <rFont val="Tahoma"/>
            <family val="2"/>
          </rPr>
          <t xml:space="preserve">
</t>
        </r>
      </text>
    </comment>
    <comment ref="F37" authorId="1">
      <text>
        <r>
          <rPr>
            <b/>
            <sz val="8"/>
            <rFont val="Tahoma"/>
            <family val="2"/>
          </rPr>
          <t>сумма столбцов7,8,9</t>
        </r>
        <r>
          <rPr>
            <sz val="8"/>
            <rFont val="Tahoma"/>
            <family val="2"/>
          </rPr>
          <t xml:space="preserve">
</t>
        </r>
      </text>
    </comment>
    <comment ref="D43" authorId="1">
      <text>
        <r>
          <rPr>
            <b/>
            <sz val="8"/>
            <rFont val="Tahoma"/>
            <family val="2"/>
          </rPr>
          <t>сумма столбцов 5,6</t>
        </r>
        <r>
          <rPr>
            <sz val="8"/>
            <rFont val="Tahoma"/>
            <family val="2"/>
          </rPr>
          <t xml:space="preserve">
</t>
        </r>
      </text>
    </comment>
    <comment ref="F43" authorId="0">
      <text>
        <r>
          <rPr>
            <b/>
            <sz val="8"/>
            <rFont val="Tahoma"/>
            <family val="2"/>
          </rPr>
          <t>Сумма столбцов 7+8+9 в этой строке</t>
        </r>
      </text>
    </comment>
    <comment ref="D46" authorId="1">
      <text>
        <r>
          <rPr>
            <b/>
            <sz val="8"/>
            <rFont val="Tahoma"/>
            <family val="2"/>
          </rPr>
          <t>сумма столбцов 5,6</t>
        </r>
        <r>
          <rPr>
            <sz val="8"/>
            <rFont val="Tahoma"/>
            <family val="2"/>
          </rPr>
          <t xml:space="preserve">
</t>
        </r>
      </text>
    </comment>
  </commentList>
</comments>
</file>

<file path=xl/sharedStrings.xml><?xml version="1.0" encoding="utf-8"?>
<sst xmlns="http://schemas.openxmlformats.org/spreadsheetml/2006/main" count="532" uniqueCount="361">
  <si>
    <t>Утверждаю</t>
  </si>
  <si>
    <t>«</t>
  </si>
  <si>
    <t>»</t>
  </si>
  <si>
    <t>г.</t>
  </si>
  <si>
    <t>Сентябрь</t>
  </si>
  <si>
    <t>Октябрь</t>
  </si>
  <si>
    <t>Ноябрь</t>
  </si>
  <si>
    <t>Декабрь</t>
  </si>
  <si>
    <t>Январь</t>
  </si>
  <si>
    <t>Февраль</t>
  </si>
  <si>
    <t>Март</t>
  </si>
  <si>
    <t>Апрель</t>
  </si>
  <si>
    <t>Май</t>
  </si>
  <si>
    <t>Июнь</t>
  </si>
  <si>
    <t>Июль</t>
  </si>
  <si>
    <t>Август</t>
  </si>
  <si>
    <t>Курсы</t>
  </si>
  <si>
    <t>График учебного процесса</t>
  </si>
  <si>
    <t>Обозначения:</t>
  </si>
  <si>
    <t>х</t>
  </si>
  <si>
    <t>К</t>
  </si>
  <si>
    <t>∆</t>
  </si>
  <si>
    <t>Учебная практика</t>
  </si>
  <si>
    <t>Производствен-ная практика (по профилю специальности)</t>
  </si>
  <si>
    <t>Производствен-ная практика (преддиплом-ная)</t>
  </si>
  <si>
    <t>Каникулы</t>
  </si>
  <si>
    <t>по специальности среднего профессионального образования</t>
  </si>
  <si>
    <t>код и наименование специальности</t>
  </si>
  <si>
    <t>по программе</t>
  </si>
  <si>
    <t>базовой</t>
  </si>
  <si>
    <t>подготовки</t>
  </si>
  <si>
    <t>Нормативный срок обучения -</t>
  </si>
  <si>
    <t>Форма обучения -</t>
  </si>
  <si>
    <t>1</t>
  </si>
  <si>
    <t>2</t>
  </si>
  <si>
    <t>Всего</t>
  </si>
  <si>
    <t>Государственная итоговая аттестация</t>
  </si>
  <si>
    <t>Производственная практика</t>
  </si>
  <si>
    <t>по профилю специальности</t>
  </si>
  <si>
    <t>II</t>
  </si>
  <si>
    <t>Индекс</t>
  </si>
  <si>
    <t>Учебная нагрузка обучающихся (час.)</t>
  </si>
  <si>
    <t>максимальная</t>
  </si>
  <si>
    <t>всего занятий</t>
  </si>
  <si>
    <t>Обязательная аудиторная</t>
  </si>
  <si>
    <t>I курс</t>
  </si>
  <si>
    <t>II курс</t>
  </si>
  <si>
    <t>III курс</t>
  </si>
  <si>
    <t>ОГСЭ.00</t>
  </si>
  <si>
    <t>ОГСЭ.01</t>
  </si>
  <si>
    <t>ОГСЭ.02</t>
  </si>
  <si>
    <t>ОГСЭ.03</t>
  </si>
  <si>
    <t>ОГСЭ.04</t>
  </si>
  <si>
    <t>ЕН.00</t>
  </si>
  <si>
    <t>П.00</t>
  </si>
  <si>
    <t>ОП.00</t>
  </si>
  <si>
    <t>ОП.01</t>
  </si>
  <si>
    <t>ОП.02</t>
  </si>
  <si>
    <t>ОП.03</t>
  </si>
  <si>
    <t>ПМ.00</t>
  </si>
  <si>
    <t>ПМ.01</t>
  </si>
  <si>
    <t>МДК.01.01</t>
  </si>
  <si>
    <t>ПМ.02</t>
  </si>
  <si>
    <t>ПМ.03</t>
  </si>
  <si>
    <t>ГИА</t>
  </si>
  <si>
    <t>Основы философии</t>
  </si>
  <si>
    <t>История</t>
  </si>
  <si>
    <t>Иностранный язык</t>
  </si>
  <si>
    <t>Физическая культура</t>
  </si>
  <si>
    <t>учебной практики</t>
  </si>
  <si>
    <t>экзаменов</t>
  </si>
  <si>
    <t>3</t>
  </si>
  <si>
    <t xml:space="preserve">    29 - 5</t>
  </si>
  <si>
    <t>22 - 28</t>
  </si>
  <si>
    <t>15 - 21</t>
  </si>
  <si>
    <t>8 - 14</t>
  </si>
  <si>
    <t>1 - 7</t>
  </si>
  <si>
    <t>6 - 12</t>
  </si>
  <si>
    <t>13 - 19</t>
  </si>
  <si>
    <t>20 - 26</t>
  </si>
  <si>
    <t xml:space="preserve">     27 - 2</t>
  </si>
  <si>
    <t>3 - 9</t>
  </si>
  <si>
    <t>10 - 16</t>
  </si>
  <si>
    <t>17 - 23</t>
  </si>
  <si>
    <t>24 - 30</t>
  </si>
  <si>
    <t xml:space="preserve">    29 - 4</t>
  </si>
  <si>
    <t>5 - 11</t>
  </si>
  <si>
    <t>12 - 18</t>
  </si>
  <si>
    <t>19 - 25</t>
  </si>
  <si>
    <t xml:space="preserve">    26 - 1</t>
  </si>
  <si>
    <t>2 - 8</t>
  </si>
  <si>
    <t>9 - 15</t>
  </si>
  <si>
    <t>16 - 22</t>
  </si>
  <si>
    <t xml:space="preserve">    23 - 1</t>
  </si>
  <si>
    <t>23 - 29</t>
  </si>
  <si>
    <t xml:space="preserve">   30 - 5</t>
  </si>
  <si>
    <t xml:space="preserve">    27 - 3</t>
  </si>
  <si>
    <t>4 - 10</t>
  </si>
  <si>
    <t>11 - 17</t>
  </si>
  <si>
    <t>18 - 24</t>
  </si>
  <si>
    <t>25 - 31</t>
  </si>
  <si>
    <t xml:space="preserve">   29 - 5</t>
  </si>
  <si>
    <t xml:space="preserve">   27 - 2</t>
  </si>
  <si>
    <t>24 - 31</t>
  </si>
  <si>
    <t>III</t>
  </si>
  <si>
    <t>Математика</t>
  </si>
  <si>
    <t>ЕН.01</t>
  </si>
  <si>
    <t>Общепрофессиональные дисциплины</t>
  </si>
  <si>
    <t>Профессиональные модули</t>
  </si>
  <si>
    <t>МДК.02.01</t>
  </si>
  <si>
    <t>Х</t>
  </si>
  <si>
    <t>4</t>
  </si>
  <si>
    <t>ОП.08</t>
  </si>
  <si>
    <t>ОП.09</t>
  </si>
  <si>
    <t>Производственная практика (по профилю специальности)</t>
  </si>
  <si>
    <t>3 года и 10 мес.</t>
  </si>
  <si>
    <t>IV</t>
  </si>
  <si>
    <t>IV курс</t>
  </si>
  <si>
    <t>ОП.04</t>
  </si>
  <si>
    <t>ОП.05</t>
  </si>
  <si>
    <t>ОП.06</t>
  </si>
  <si>
    <t>Г.С.Шатило</t>
  </si>
  <si>
    <t xml:space="preserve">          "Мурманский индустриальный  колледж "</t>
  </si>
  <si>
    <t>Квалификация:         техник</t>
  </si>
  <si>
    <t>Инженерная графика</t>
  </si>
  <si>
    <t>Выполнение работ по одной или нескольким профессиям рабочих, должностям служащих</t>
  </si>
  <si>
    <t>ЕН.02</t>
  </si>
  <si>
    <t>ОП.10</t>
  </si>
  <si>
    <t>МДК.03.01</t>
  </si>
  <si>
    <t>ПМ.04</t>
  </si>
  <si>
    <t>2. Сводные данные по бюджету времени (в неделях)</t>
  </si>
  <si>
    <t>наименование образовательной организации</t>
  </si>
  <si>
    <t>УП</t>
  </si>
  <si>
    <t>ПП</t>
  </si>
  <si>
    <t>Государственная  итоговая аттестация</t>
  </si>
  <si>
    <t>Подготовка к государствен-ной итоговой аттестации</t>
  </si>
  <si>
    <t xml:space="preserve">                                        </t>
  </si>
  <si>
    <t>Директор ГАПОУ МО "МИК"</t>
  </si>
  <si>
    <t xml:space="preserve">Государственное автономное профессиональное образовательное учреждение </t>
  </si>
  <si>
    <t>Мурманской области</t>
  </si>
  <si>
    <t>Наименование циклов, дисциплин, профессиональных модулей, МДК, практик</t>
  </si>
  <si>
    <t xml:space="preserve">преддипломная </t>
  </si>
  <si>
    <t>Экологические основы природопользования</t>
  </si>
  <si>
    <t xml:space="preserve">                                УЧЕБНЫЙ ПЛАН</t>
  </si>
  <si>
    <t>1.ПОЯСНИТЕЛЬНАЯ ЗАПИСКА</t>
  </si>
  <si>
    <t>Наименование</t>
  </si>
  <si>
    <t>ОК и ПК</t>
  </si>
  <si>
    <t xml:space="preserve">Материаловедение </t>
  </si>
  <si>
    <t>Общее устройство судов</t>
  </si>
  <si>
    <t>Безопасность жизнедеятельности</t>
  </si>
  <si>
    <t>ПП.01</t>
  </si>
  <si>
    <t>ПП.03</t>
  </si>
  <si>
    <t>УП.04</t>
  </si>
  <si>
    <t>ПП.04</t>
  </si>
  <si>
    <t xml:space="preserve">     Продолжительность академического часа составляет, как правило, 45 минут. В периоды неблагоприятных климатических условий, полярной ночи,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 Аудиторные занятия по одному предмету могут группироваться парами.</t>
  </si>
  <si>
    <r>
      <t xml:space="preserve">Сессия включает обязательные учебные (аудиторные) занятия (обзорные, установочные, практические занятия, лабораторные работы), курсовые работы (проекты), промежуточную аттестацию, консультации, дни отдыха. </t>
    </r>
    <r>
      <rPr>
        <sz val="12"/>
        <rFont val="Times New Roman"/>
        <family val="1"/>
      </rPr>
      <t>Текущий и промежуточный  контроль знаний носит различные формы и определяется преподавателем при планировании занятий.</t>
    </r>
  </si>
  <si>
    <t>2. Образовательные циклы</t>
  </si>
  <si>
    <t>2.1.  Гуманитарный, социально-экономический, математический и естественно научный   циклы.</t>
  </si>
  <si>
    <r>
      <t>Учебные дисциплины «Основы философии» и «История» «Общегуманитарного и социально-экономического цикла» в плане учебного процесса предлагаются к изучению на 1 курсе. Дисциплины «Математического и общего естественно научного цикла» составляют менее 1/3 от общего объема времени изучения.  С учетом увлечения часов на изучение данных дисциплин, программа их изучения позволяет поднять базовый уровень студентов  по профильным темам.</t>
    </r>
    <r>
      <rPr>
        <sz val="12"/>
        <color indexed="8"/>
        <rFont val="Georgia"/>
        <family val="1"/>
      </rPr>
      <t xml:space="preserve"> </t>
    </r>
    <r>
      <rPr>
        <sz val="12"/>
        <color indexed="8"/>
        <rFont val="Times New Roman"/>
        <family val="1"/>
      </rPr>
      <t>В рабочем учебном плане по дисциплине "Физическая культура" предусматриваются занятия в объеме не менее двух часов на группу, которые проводятся как установочные.    Программа данной дисциплины реализуется в течение всего периода обучения и выполняется студентом самостоятельно. Для контроля ее выполнения планируется проведение письменной контрольной работы.</t>
    </r>
  </si>
  <si>
    <t> Программа дисциплины "Иностранный язык" реализуется в течение всего периода обучения</t>
  </si>
  <si>
    <r>
      <t>2.2.Общепрофессиональные дисциплины и профессиональный</t>
    </r>
    <r>
      <rPr>
        <sz val="12"/>
        <color indexed="8"/>
        <rFont val="Times New Roman"/>
        <family val="1"/>
      </rPr>
      <t xml:space="preserve">  </t>
    </r>
    <r>
      <rPr>
        <b/>
        <sz val="12"/>
        <color indexed="8"/>
        <rFont val="Times New Roman"/>
        <family val="1"/>
      </rPr>
      <t>цикл.</t>
    </r>
  </si>
  <si>
    <t>2.3. Формирование вариативной части ППССЗ</t>
  </si>
  <si>
    <t>Экзамены проводятся за счет дополнительного времени, выделенного в рабочем учебном плане на промежуточную и Государственную (итоговую) аттестацию. Промежуточная аттестация в форме экзамена проводится в день, освобожденный от других форм учебной нагрузки. В период выделенного времени на промежуточную аттестацию, студенты, по различным причинам не сдавшие в установленные сроки зачеты, могут проходить промежуточную аттестацию. Формы промежуточной аттестации могут быть различными (индивидуальные опросы, тестирование, контрольные работы, защита рефератов или курсовых проектов  и т. д.), и определяются рабочими учебными программами.</t>
  </si>
  <si>
    <t xml:space="preserve">Лицу, не завершившему образование по ОПОП, не прошедшему государственной (итоговой) аттестации или получившему на государственной (итоговой) аттестации неудовлетворительные результаты, выдается справка установленного образца об обучении в образовательном учреждении. </t>
  </si>
  <si>
    <t>заочная</t>
  </si>
  <si>
    <t>На базе среднего общего образования</t>
  </si>
  <si>
    <t xml:space="preserve"> 26.02.02 Судостроение</t>
  </si>
  <si>
    <t>№</t>
  </si>
  <si>
    <t>КАБИНЕТЫ</t>
  </si>
  <si>
    <t>ЛАБОРАТОРИИ</t>
  </si>
  <si>
    <t>МАСТЕРСКИЕ</t>
  </si>
  <si>
    <t>СПОРТИВНЫЕ КОМПЛЕКСЫ</t>
  </si>
  <si>
    <t>Спортивный зал</t>
  </si>
  <si>
    <t>Открытый стадион широкого профиля с элементами полосы препятствий</t>
  </si>
  <si>
    <t>Стрелковый тир (в любой модификации, включая электронный) или место для стрельбы</t>
  </si>
  <si>
    <t>ЗАЛЫ</t>
  </si>
  <si>
    <t>Библиотека</t>
  </si>
  <si>
    <t>Читальный зал с выходом в сеть интернет</t>
  </si>
  <si>
    <t>Актовый зал.</t>
  </si>
  <si>
    <t>Технологические процессы ремонта судов и типовых деталей судовых конструкций</t>
  </si>
  <si>
    <t>Основы управления подразделением организации</t>
  </si>
  <si>
    <t>Управление  подразделением организации</t>
  </si>
  <si>
    <t>ПП.02</t>
  </si>
  <si>
    <t>Конструкторская подготовка производства в судостроительной организации</t>
  </si>
  <si>
    <t>Конструкторское обеспечение судостроительного производства</t>
  </si>
  <si>
    <t>Технологическая подготовка производства в судостроении</t>
  </si>
  <si>
    <t>Контроль и пусконаладка технологических процессов судостроительного производства</t>
  </si>
  <si>
    <t>Экономика организации</t>
  </si>
  <si>
    <t>Основы автоматизации технологических процессов</t>
  </si>
  <si>
    <t>ОП.07</t>
  </si>
  <si>
    <t>Сварочное производство</t>
  </si>
  <si>
    <t>Метрология и стандартизация</t>
  </si>
  <si>
    <t>Электроника и электротехника</t>
  </si>
  <si>
    <t xml:space="preserve">Механика </t>
  </si>
  <si>
    <t>ЕН.03</t>
  </si>
  <si>
    <t>Информатика и информационные технологии</t>
  </si>
  <si>
    <t>контрольные работы</t>
  </si>
  <si>
    <t>Общий гуманитарный и социально-экономический учебный цикл</t>
  </si>
  <si>
    <t xml:space="preserve">ОГСЭ.01. </t>
  </si>
  <si>
    <t>ОК 1 - 9</t>
  </si>
  <si>
    <t xml:space="preserve">ОГСЭ.02. </t>
  </si>
  <si>
    <t>ОК 2, 3, 6, 7</t>
  </si>
  <si>
    <t>ОГСЭ.03.</t>
  </si>
  <si>
    <t xml:space="preserve">ОК 1 - 9ПК 1.3, 1.4
</t>
  </si>
  <si>
    <t xml:space="preserve">ОГСЭ.04. </t>
  </si>
  <si>
    <t>Математический и общий естественно-научный учебный цикл</t>
  </si>
  <si>
    <t>ЕН.01.</t>
  </si>
  <si>
    <t xml:space="preserve">ОК 1 - 9,  ПК 2.1, 2.3, 3.4, 3.6
</t>
  </si>
  <si>
    <t xml:space="preserve">ОК 1 - 9, ПК 2.1, 2.3, 3.4, 3.6
</t>
  </si>
  <si>
    <t xml:space="preserve">ЕН.03. </t>
  </si>
  <si>
    <t xml:space="preserve">ОК 1 - 9,  ПК 1.1 - 1.3, 2.1, 2.3, 3.6
</t>
  </si>
  <si>
    <t>Профессиональный учебный цикл</t>
  </si>
  <si>
    <t xml:space="preserve">ОП.01. </t>
  </si>
  <si>
    <t xml:space="preserve">ОК 1 - 9, ПК 1.2, 1.3, 2.1 - 2.3, 3.3, 3.4, 3.6
</t>
  </si>
  <si>
    <t>ОП.02.</t>
  </si>
  <si>
    <t>Механика</t>
  </si>
  <si>
    <t>ОП.03.</t>
  </si>
  <si>
    <t xml:space="preserve">ОК 1 - 9,  ПК 1.2, 1.3, 2.1 - 2.3
ПК 3.3, 3.4, 3.6
</t>
  </si>
  <si>
    <t>ОП.04.</t>
  </si>
  <si>
    <t>Материаловедение</t>
  </si>
  <si>
    <t xml:space="preserve">ОК 1 - 9,  ПК 1.2, 1.3, 2.1 - 2.3, 3.3, 3.4, 3.6
</t>
  </si>
  <si>
    <t xml:space="preserve">ОП.05. </t>
  </si>
  <si>
    <t xml:space="preserve">ОК 1 - 9, ПК 1.1 - 1.3, 2.3, 3.4
</t>
  </si>
  <si>
    <t xml:space="preserve">ОП.06. </t>
  </si>
  <si>
    <t xml:space="preserve">ОК 1 - 9,  ПК 1.1 - 1.4
</t>
  </si>
  <si>
    <t xml:space="preserve">ОП.07. </t>
  </si>
  <si>
    <t xml:space="preserve">ОК 1 - 9,  ПК 1.1, 1.3, 2.1, 2.2
</t>
  </si>
  <si>
    <t>ОП.08.</t>
  </si>
  <si>
    <t>ОП.09.</t>
  </si>
  <si>
    <t>ОП 10</t>
  </si>
  <si>
    <t xml:space="preserve">МДК.01.01. </t>
  </si>
  <si>
    <t xml:space="preserve">ОК 1 - 9, ПК 1.1 - 1.4
</t>
  </si>
  <si>
    <t>Конструкторское обеспечение судостроительного производстваКонструкторское обеспечение судостроительного производства</t>
  </si>
  <si>
    <t>МДК.02.01.</t>
  </si>
  <si>
    <t xml:space="preserve">ОК 1 - 9, ПК 2.1 - 2.3
</t>
  </si>
  <si>
    <t>Управление подразделением организации</t>
  </si>
  <si>
    <t xml:space="preserve">МДК.03.01. </t>
  </si>
  <si>
    <t xml:space="preserve">ОК 1 - 9, ПК 3.1 - 3.6
</t>
  </si>
  <si>
    <t>Распределение обязательной нагрузки по курсам и семестрам (час в семестр)</t>
  </si>
  <si>
    <t>самостоятельная работа</t>
  </si>
  <si>
    <t>в т.ч.</t>
  </si>
  <si>
    <t>лекций</t>
  </si>
  <si>
    <t>лаб. и практических занятий, вкл. семинары</t>
  </si>
  <si>
    <t>курсовых работ (проектов)</t>
  </si>
  <si>
    <t xml:space="preserve"> -/з,-/-,-/-,-/-</t>
  </si>
  <si>
    <t>Обязательная часть учебных циклов ППССЗ</t>
  </si>
  <si>
    <t>Математический и общий естественнонаучный  учебный цикл</t>
  </si>
  <si>
    <t xml:space="preserve"> -/-,-/з,-/-,-/-</t>
  </si>
  <si>
    <t xml:space="preserve"> -/-,-/-,-/з,-/-</t>
  </si>
  <si>
    <t>МДК.04.01</t>
  </si>
  <si>
    <t>МДК.04.02</t>
  </si>
  <si>
    <t>Итого</t>
  </si>
  <si>
    <t>ПП (ПД).</t>
  </si>
  <si>
    <t>Производственная практика (преддипломная)</t>
  </si>
  <si>
    <t>Государственная итоговая аттестация (6 нед.)</t>
  </si>
  <si>
    <r>
      <t>Консультации</t>
    </r>
    <r>
      <rPr>
        <sz val="10"/>
        <rFont val="Times New Roman"/>
        <family val="1"/>
      </rPr>
      <t xml:space="preserve"> (4 ч. / на 1 об-ся в год)</t>
    </r>
  </si>
  <si>
    <t>1.Программа базовой подготовки</t>
  </si>
  <si>
    <t>дисциплин и МДК</t>
  </si>
  <si>
    <t>1.1. Дипломный проект</t>
  </si>
  <si>
    <t xml:space="preserve">производств. практики </t>
  </si>
  <si>
    <t>преддипл.практика</t>
  </si>
  <si>
    <t>Выполнение дипломного  проекта с 18 мая по 14 июня (всего 4 нед.)</t>
  </si>
  <si>
    <t>зачётов</t>
  </si>
  <si>
    <t>Формы промежуточной аттестации      К/ З/Э</t>
  </si>
  <si>
    <t xml:space="preserve"> к/-,-/-,-/-,-/-</t>
  </si>
  <si>
    <t xml:space="preserve"> к/з,-/-,-/-,-/-</t>
  </si>
  <si>
    <t xml:space="preserve"> -/з,-/з,-/з,-/з</t>
  </si>
  <si>
    <t xml:space="preserve"> -/-,к/Э,-/-,-/-</t>
  </si>
  <si>
    <t xml:space="preserve"> -/-,к/з,-/-,-/-</t>
  </si>
  <si>
    <t xml:space="preserve"> -/-,-/-,-/-,к/Э</t>
  </si>
  <si>
    <r>
      <t>Домашние контрольные работы подлежат обязательному рецензированию.</t>
    </r>
    <r>
      <rPr>
        <sz val="12"/>
        <color indexed="8"/>
        <rFont val="Georgia"/>
        <family val="1"/>
      </rPr>
      <t xml:space="preserve"> </t>
    </r>
    <r>
      <rPr>
        <sz val="12"/>
        <color indexed="8"/>
        <rFont val="Times New Roman"/>
        <family val="1"/>
      </rPr>
      <t>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t>
    </r>
  </si>
  <si>
    <r>
      <t xml:space="preserve">Зачеты проводятся  за счет времени, отведенного на образовательный предмет, дисциплину или профессиональный модуль.  </t>
    </r>
    <r>
      <rPr>
        <sz val="12"/>
        <color indexed="8"/>
        <rFont val="Times New Roman"/>
        <family val="1"/>
      </rPr>
      <t>В межсессионный период выполняются домашние контрольные работы, количество которых в учебном году не более десяти, а по отдельной дисциплине – не более двух. </t>
    </r>
  </si>
  <si>
    <t>1 семестр</t>
  </si>
  <si>
    <t>2 семестр</t>
  </si>
  <si>
    <t>3 семестр</t>
  </si>
  <si>
    <t>4 семестр</t>
  </si>
  <si>
    <t>5 семестр</t>
  </si>
  <si>
    <t>6 семестр</t>
  </si>
  <si>
    <t>7 семестр</t>
  </si>
  <si>
    <t>8 семестр</t>
  </si>
  <si>
    <t xml:space="preserve"> -/-,-/-,к/з,-/-</t>
  </si>
  <si>
    <t xml:space="preserve"> -/-,-/-,-/-,-/з</t>
  </si>
  <si>
    <t xml:space="preserve"> -/-,з/-,-/-,-/-</t>
  </si>
  <si>
    <t xml:space="preserve"> -/-,-/-,-/з,К/Э</t>
  </si>
  <si>
    <t xml:space="preserve"> -/-,-/з,-/Э,-/-</t>
  </si>
  <si>
    <t>ОП.11</t>
  </si>
  <si>
    <t>Охрана труда</t>
  </si>
  <si>
    <t>Технологический процесс слесарно-монтажных работ</t>
  </si>
  <si>
    <t>МДК.02.02</t>
  </si>
  <si>
    <t>Основы компьютерного проектирования и моделирования корпусных конструкций судов</t>
  </si>
  <si>
    <t xml:space="preserve">Зав. отделением С и ЭЭ                                                                                                             Кулиш Л.И.    </t>
  </si>
  <si>
    <t xml:space="preserve"> -/-,-/-,-/-,з/-</t>
  </si>
  <si>
    <t>сентября</t>
  </si>
  <si>
    <t>1.1.Нормативная база реализации программы подготовки специалистов среднего звена по специальности  26.02.02 Судостроение</t>
  </si>
  <si>
    <r>
      <t>Настоящий рабочий учебный план программы подготовки специалистов среднего звена (ППССЗ) государственного автономного профессионального образовательного учреждения Мурманской области «Мурманский индустриальный колледж» разработан  на основе федерального государственного образовательного стандарта среднего профессионального образования (далее СПО) по специальности  26.02.02 Судостроение</t>
    </r>
    <r>
      <rPr>
        <b/>
        <sz val="12"/>
        <rFont val="Times New Roman"/>
        <family val="1"/>
      </rPr>
      <t>,</t>
    </r>
    <r>
      <rPr>
        <sz val="12"/>
        <rFont val="Times New Roman"/>
        <family val="1"/>
      </rPr>
      <t xml:space="preserve"> утвержденного приказом Министерства образования и науки Российской Федерации 7 мая 2014 г. N 440., зарегистрирован в Минюсте РФ  11 июня 2014 г. N 32677,  и ряда нормативных документов, регламентирующих порядок разработки рабочих учебных планов.</t>
    </r>
  </si>
  <si>
    <t>1.2.  Организация учебного процесса и режим занятий</t>
  </si>
  <si>
    <t> Данный учебный план определяет качественные и количественные характеристики ОПОП по специальности среднего профессионального образования, который включает:</t>
  </si>
  <si>
    <r>
      <t>·</t>
    </r>
    <r>
      <rPr>
        <sz val="12"/>
        <rFont val="Times New Roman"/>
        <family val="1"/>
      </rPr>
      <t>           объемные параметры учебной нагрузки в целом, по годам обучения и по семестрам;</t>
    </r>
  </si>
  <si>
    <r>
      <t>·</t>
    </r>
    <r>
      <rPr>
        <sz val="12"/>
        <rFont val="Times New Roman"/>
        <family val="1"/>
      </rPr>
      <t>           перечень учебных дисциплин, профессиональных модулей и их составных элементов (междисциплинарных курсов, учебной и производственной практик);</t>
    </r>
  </si>
  <si>
    <r>
      <t>·</t>
    </r>
    <r>
      <rPr>
        <sz val="12"/>
        <rFont val="Times New Roman"/>
        <family val="1"/>
      </rPr>
      <t>           последовательность изучения учебных дисциплин и профессиональных модулей;</t>
    </r>
  </si>
  <si>
    <r>
      <t>·</t>
    </r>
    <r>
      <rPr>
        <sz val="12"/>
        <rFont val="Times New Roman"/>
        <family val="1"/>
      </rPr>
      <t>           виды учебных занятий;</t>
    </r>
  </si>
  <si>
    <r>
      <t>·</t>
    </r>
    <r>
      <rPr>
        <sz val="12"/>
        <rFont val="Times New Roman"/>
        <family val="1"/>
      </rPr>
      <t>           форму  и порядок проведения государственной (итоговой) аттестации.</t>
    </r>
  </si>
  <si>
    <t>Учебный год начинается не позже 1 октября и заканчивается согласно графика учебного процесса и рабочего учебного плана по данной специальности.</t>
  </si>
  <si>
    <t>Форма обучения по образовательной программе может быть временно изменена с заочной на заочную с применением дистанционных образовательных технологий и электронного обучения в период действия на территории Мурманской области ограничительных мероприятий  (или по иным обстоятельствам  в виду обстоятельст непреодолимой силы) на основании решения исполнительного органа государственной власти Мурманской области, осуществляющего функции учредителя,   - Министерства образования и науки Мурманской области"</t>
  </si>
  <si>
    <t>Консультации по всем дисциплинам, изучаемым в данном учебном году, планируются из расчета 4 часов в год на каждого студента и могут проводиться как в период сессии, так и в межсессионное время</t>
  </si>
  <si>
    <t>Изучение общепрофессиональных дисциплин рассредоточено по курсам. При заочной  форме обучения осуществляются следующие виды учебной деятельности: обязательные аудиторные занятия (урок, лекция, семинар, лабораторные работы и практические занятия), промежуточная аттестация, консультации, практика, итоговая государственная аттестация. Лабораторные работы и практические занятия выполняются в объеме, предусмотренном рабочим учебным планом.</t>
  </si>
  <si>
    <t>Практика реализуется в объеме, предусмотренном для очной формы обучения. Все этапы учебной и производственной практики, предусмотренные ФГОС, должны быть выполнены. Учебная и производственная практики реализуются студентом самостоятельно с представлением и последующей защитой отчета в форме собеседования.</t>
  </si>
  <si>
    <t>Преддипломная  практика является обязательной для всех студентов, проводится после последней сессии и предшествует итоговой государственной аттестации. Преддипломная практика реализуется студентом по направлению образовательного учреждения в объеме не более 4 недель.</t>
  </si>
  <si>
    <t>Студенты, имеющие стаж работы по профилю специальности (родственной ей) или работающие на должностях, соответствующих получаемой квалификации, освобождаются от прохождения практики, кроме преддипломной.</t>
  </si>
  <si>
    <t>2.4. Порядок аттестации студентов</t>
  </si>
  <si>
    <t>Промежуточная аттестация включает экзамены, зачеты, контрольные работы, курсовую работу (проект). Промежуточная аттестация в форме зачета проводится за счет часов, отведенных на освоение соответствующей учебной дисциплины или профессионального модуля. В каждом учебном году количество экзаменов не должно превышать 8, а количество зачетов-10 (без учета зачетов по физкультуре).Курсовая работа (проект) выполняется за счет времени, отводимого на изучение данной дисциплины и в объеме, предусмотренном рабочим  учебным планом. На консультацию по  курсовой работе (проект) отводится 1 час на одного обучающегося.</t>
  </si>
  <si>
    <t>Завершающим этапом обучения является государственная итоговая аттестация, которая проводится в форме защиты выпускной квалификационной работы (дипломной работы,дипломного проекта), соответствующей содержанию профессиональных модулей ППССЗ. Для подготовки и защиты дипломного проекта (работы) выделяется 6 недель.</t>
  </si>
  <si>
    <t xml:space="preserve">Руководитель МК морских  профессий, судостроения и электротехнического обслуживания                      Веселова Е. Ю.      Протокол   __ от__________ 2020 г. </t>
  </si>
  <si>
    <t>Лицам, успешно прошедшим государственную итоговую аттестацию по образовательным программам среднего профессионального образования, выдается диплом о среднем профессиональном образовании, подтверждающий получение среднего профессионального образования и квалификацию по соответствующей специальности среднего профессионального образования.</t>
  </si>
  <si>
    <t>СС</t>
  </si>
  <si>
    <t xml:space="preserve">Самостоятельное обучение </t>
  </si>
  <si>
    <t>Лабораторно-экзаменационная сессия</t>
  </si>
  <si>
    <t>Самостоятельное обучение по дисциплинам и междисциплинарным курсам</t>
  </si>
  <si>
    <t>I</t>
  </si>
  <si>
    <t>ЭМ</t>
  </si>
  <si>
    <t xml:space="preserve">Производственная практика </t>
  </si>
  <si>
    <t>Защита дипломного проекта  с 15 июня по 28 июня (всего2 нед.)</t>
  </si>
  <si>
    <t>ЭК</t>
  </si>
  <si>
    <t xml:space="preserve"> -/-,-/-,-/Э,-/-</t>
  </si>
  <si>
    <t xml:space="preserve"> -/-,-/-,-/к,з/Э</t>
  </si>
  <si>
    <t xml:space="preserve">3. План учебного процесса (программа подготовки специалистов среднего звена) по специальности  26.02.02 "Судостроение"                                                                                                                 Начало подготовки - 2020 г.   (заочная форма)              </t>
  </si>
  <si>
    <r>
      <t>Группа 1</t>
    </r>
    <r>
      <rPr>
        <b/>
        <sz val="10"/>
        <rFont val="Times New Roman"/>
        <family val="1"/>
      </rPr>
      <t>1.1-з, 11.2-з</t>
    </r>
  </si>
  <si>
    <t xml:space="preserve">Производственная  практика осуществляется по договорам в организациях, представляющих объекты практики. Организация практики осуществляется на основе ПОЛОЖЕНИЕ О ПРАКТИКЕ    ОБУЧАЮЩИХСЯ,       ОСВАИВАЮЩИХ  ОСНОВНЫЕ       ПРОФЕССИОНАЛЬНЫЕ          ОБРАЗОВАТЕЛЬНЫЕ        ПРОГРАММЫ        СРЕДНЕГО ПРОФЕССИОНАЛЬНОГО ОБРАЗОВАНИЯ В ГАПОУ МО «МУРМАНСКИЙ ИНДУСТРИАЛЬНЫЙ КОЛЛЕДЖ», разработанному в соответствии с приказом  Министерства образования и науки РФ от 18 апреля 2013 г. N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t>
  </si>
  <si>
    <r>
      <t>·</t>
    </r>
    <r>
      <rPr>
        <sz val="12"/>
        <rFont val="Times New Roman"/>
        <family val="1"/>
      </rPr>
      <t>           распределение различных форм промежуточной аттестации по годам обучения и по  семестрам;</t>
    </r>
  </si>
  <si>
    <t>Нормативный срок обучения по специальности   26.02.02 Судостроение составляет на базе среднего общего образования по заочной форме обучения 3 года 10 месяцев.</t>
  </si>
  <si>
    <r>
      <t>Настоящий рабочий учебный план предусматривает возможность организации учебного процесса в режиме пятидневной или шестидневной учебной недели.</t>
    </r>
    <r>
      <rPr>
        <sz val="12"/>
        <color indexed="8"/>
        <rFont val="Times New Roman"/>
        <family val="1"/>
      </rPr>
      <t xml:space="preserve"> Основной формой организации образовательного процесса  является лабораторно-экзаменационная сессия, продолжительность которой составляет 4 недели, остальное время - самостоятельное изучение учебного материала.</t>
    </r>
    <r>
      <rPr>
        <sz val="12"/>
        <color indexed="8"/>
        <rFont val="Georgia"/>
        <family val="1"/>
      </rPr>
      <t> </t>
    </r>
    <r>
      <rPr>
        <sz val="12"/>
        <color indexed="8"/>
        <rFont val="Times New Roman"/>
        <family val="1"/>
      </rPr>
      <t xml:space="preserve">Сессия условно фиксируется в рабочем учебном плане. </t>
    </r>
    <r>
      <rPr>
        <sz val="12"/>
        <rFont val="Times New Roman"/>
        <family val="1"/>
      </rPr>
      <t xml:space="preserve"> Применяемый режим учебной недели регламентируется расписанием занятий.</t>
    </r>
    <r>
      <rPr>
        <sz val="12"/>
        <color indexed="8"/>
        <rFont val="Georgia"/>
        <family val="1"/>
      </rPr>
      <t xml:space="preserve"> </t>
    </r>
    <r>
      <rPr>
        <sz val="12"/>
        <color indexed="8"/>
        <rFont val="Times New Roman"/>
        <family val="1"/>
      </rPr>
      <t>Продолжительность обязательных учебных (аудиторных) занятий не должна  превышать 8 часов в день.</t>
    </r>
  </si>
  <si>
    <t>Рабочим учебным планом предусмотрено выполнение курсовой работы по    МДК.01.01. Контроль и пусконаладка технологических процессов судостроительного производства.</t>
  </si>
  <si>
    <t>Вариативная часть распределена между общепрофессиональными дисциплинами и профессиональными модулями. Самостоятельная работа студентов распределена пропорционально часам аудиторной нагрузки. Введены МДК 02.02 Основы компьютерного программирования и моделирования деталей корпуса судна.</t>
  </si>
  <si>
    <r>
      <t>Обязательная форма промежуточной аттестации по профессиональным модулям-экзамен по модулям,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 По окончании  ПМ 04 Выполнение работ по одной или нескольким профессиям рабочих, должностям служащих,  проводится</t>
    </r>
    <r>
      <rPr>
        <b/>
        <sz val="12"/>
        <rFont val="Times New Roman"/>
        <family val="1"/>
      </rPr>
      <t xml:space="preserve"> квалификационный экзамен</t>
    </r>
    <r>
      <rPr>
        <sz val="12"/>
        <rFont val="Times New Roman"/>
        <family val="1"/>
      </rPr>
      <t xml:space="preserve"> по профессии  18908  Судокорпусник-ремонтник.  </t>
    </r>
  </si>
  <si>
    <t xml:space="preserve">ЕН.04. </t>
  </si>
  <si>
    <t>Астрономия</t>
  </si>
  <si>
    <t>ОК 1 - 9, ПК 1.2, 1.4, 2.1 - 2.3, 3.4</t>
  </si>
  <si>
    <t xml:space="preserve">ОК 1 - 9, ПК 1.3, 1.4, 3.1, 3.2, 3.5, 3.6
</t>
  </si>
  <si>
    <t>ОП 11</t>
  </si>
  <si>
    <t>МДК.02.02.</t>
  </si>
  <si>
    <t>Основы компьютерного  проектирования и моделирования корпусных конструкций судов</t>
  </si>
  <si>
    <t>4. Перечень кабинетов, лабораторий, мастерских и других помещений для подготовки по специальности 26.02.02 Судостроение</t>
  </si>
  <si>
    <t>Социально-экономических дисциплин</t>
  </si>
  <si>
    <t>Иностранного языка</t>
  </si>
  <si>
    <t>Математики</t>
  </si>
  <si>
    <t>Инженерной графики</t>
  </si>
  <si>
    <t>Механики</t>
  </si>
  <si>
    <t>Метрологии и стандартизации</t>
  </si>
  <si>
    <t>Общего устройства судов</t>
  </si>
  <si>
    <t>Технологии судостроения</t>
  </si>
  <si>
    <t>Экономики организации</t>
  </si>
  <si>
    <t>Экологических основ природопользования</t>
  </si>
  <si>
    <t>Безопасности жизнедеятельности и охраны труда</t>
  </si>
  <si>
    <t>Электроники и электротехники</t>
  </si>
  <si>
    <t>Автоматизированного проектирования конструкторской документации</t>
  </si>
  <si>
    <t>Материаловедения</t>
  </si>
  <si>
    <t>Сварочного производства</t>
  </si>
  <si>
    <t>Слесарно-механические</t>
  </si>
  <si>
    <t>Слесарно-сборочные</t>
  </si>
  <si>
    <t>Обработка листового металла</t>
  </si>
  <si>
    <t>5. Структура программы подготовки специалистов среднего звена  базовой подготовки</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</si>
</sst>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70">
    <font>
      <sz val="10"/>
      <name val="Arial"/>
      <family val="0"/>
    </font>
    <font>
      <sz val="11"/>
      <color indexed="8"/>
      <name val="Calibri"/>
      <family val="2"/>
    </font>
    <font>
      <sz val="10"/>
      <name val="Times New Roman"/>
      <family val="1"/>
    </font>
    <font>
      <i/>
      <sz val="10"/>
      <name val="Times New Roman"/>
      <family val="1"/>
    </font>
    <font>
      <sz val="12"/>
      <name val="Times New Roman"/>
      <family val="1"/>
    </font>
    <font>
      <i/>
      <sz val="12"/>
      <name val="Times New Roman"/>
      <family val="1"/>
    </font>
    <font>
      <b/>
      <sz val="12"/>
      <name val="Times New Roman"/>
      <family val="1"/>
    </font>
    <font>
      <b/>
      <sz val="14"/>
      <name val="Times New Roman"/>
      <family val="1"/>
    </font>
    <font>
      <b/>
      <sz val="12"/>
      <name val="Arial Cyr"/>
      <family val="0"/>
    </font>
    <font>
      <sz val="10"/>
      <name val="Tahoma"/>
      <family val="2"/>
    </font>
    <font>
      <b/>
      <sz val="10"/>
      <name val="Tahoma"/>
      <family val="2"/>
    </font>
    <font>
      <sz val="8"/>
      <name val="Tahoma"/>
      <family val="2"/>
    </font>
    <font>
      <b/>
      <sz val="8"/>
      <name val="Tahoma"/>
      <family val="2"/>
    </font>
    <font>
      <b/>
      <sz val="10"/>
      <name val="Times New Roman"/>
      <family val="1"/>
    </font>
    <font>
      <sz val="9"/>
      <name val="Times New Roman"/>
      <family val="1"/>
    </font>
    <font>
      <sz val="14"/>
      <name val="Times New Roman"/>
      <family val="1"/>
    </font>
    <font>
      <sz val="10"/>
      <name val="Arial Cyr"/>
      <family val="0"/>
    </font>
    <font>
      <sz val="11"/>
      <name val="Times New Roman"/>
      <family val="1"/>
    </font>
    <font>
      <b/>
      <sz val="11"/>
      <name val="Times New Roman"/>
      <family val="1"/>
    </font>
    <font>
      <sz val="12"/>
      <name val="Arial"/>
      <family val="2"/>
    </font>
    <font>
      <sz val="7"/>
      <name val="Times New Roman"/>
      <family val="1"/>
    </font>
    <font>
      <sz val="6"/>
      <name val="Times New Roman"/>
      <family val="1"/>
    </font>
    <font>
      <b/>
      <sz val="7"/>
      <name val="Times New Roman"/>
      <family val="1"/>
    </font>
    <font>
      <u val="single"/>
      <sz val="10"/>
      <color indexed="12"/>
      <name val="Arial Cyr"/>
      <family val="0"/>
    </font>
    <font>
      <sz val="12"/>
      <name val="Symbol"/>
      <family val="1"/>
    </font>
    <font>
      <sz val="12"/>
      <color indexed="8"/>
      <name val="Times New Roman"/>
      <family val="1"/>
    </font>
    <font>
      <sz val="12"/>
      <color indexed="8"/>
      <name val="Georgia"/>
      <family val="1"/>
    </font>
    <font>
      <b/>
      <sz val="12"/>
      <color indexed="8"/>
      <name val="Times New Roman"/>
      <family val="1"/>
    </font>
    <font>
      <b/>
      <sz val="10"/>
      <name val="Arial"/>
      <family val="2"/>
    </font>
    <font>
      <b/>
      <sz val="7"/>
      <name val="Arial"/>
      <family val="2"/>
    </font>
    <font>
      <sz val="8"/>
      <name val="Times New Roman"/>
      <family val="1"/>
    </font>
    <font>
      <sz val="7"/>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medium"/>
      <right style="medium"/>
      <top style="thin"/>
      <bottom/>
    </border>
    <border>
      <left style="medium"/>
      <right style="medium"/>
      <top style="thin"/>
      <bottom style="thin"/>
    </border>
    <border>
      <left style="medium"/>
      <right style="medium"/>
      <top style="medium"/>
      <bottom style="medium"/>
    </border>
    <border>
      <left/>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medium"/>
      <top/>
      <bottom style="thin"/>
    </border>
    <border>
      <left/>
      <right style="thin"/>
      <top/>
      <bottom style="thin"/>
    </border>
    <border>
      <left style="thin"/>
      <right/>
      <top/>
      <bottom style="thin"/>
    </border>
    <border>
      <left style="thin"/>
      <right style="thin"/>
      <top/>
      <bottom style="thin"/>
    </border>
    <border>
      <left style="thin"/>
      <right style="medium"/>
      <top/>
      <bottom style="thin"/>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right/>
      <top style="thin"/>
      <bottom/>
    </border>
    <border>
      <left/>
      <right style="thin"/>
      <top style="thin"/>
      <bottom/>
    </border>
    <border>
      <left style="thin"/>
      <right/>
      <top style="thin"/>
      <bottom/>
    </border>
    <border>
      <left style="thin"/>
      <right style="thin"/>
      <top style="thin"/>
      <bottom/>
    </border>
    <border>
      <left style="thin"/>
      <right style="medium"/>
      <top style="thin"/>
      <bottom/>
    </border>
    <border>
      <left style="medium"/>
      <right style="medium"/>
      <top style="thin"/>
      <bottom style="medium"/>
    </border>
    <border>
      <left style="medium"/>
      <right/>
      <top style="medium"/>
      <bottom style="medium"/>
    </border>
    <border>
      <left/>
      <right style="medium"/>
      <top style="medium"/>
      <bottom style="medium"/>
    </border>
    <border>
      <left/>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top/>
      <bottom style="thin"/>
    </border>
    <border>
      <left style="medium"/>
      <right style="medium"/>
      <top style="medium"/>
      <bottom style="thin"/>
    </border>
    <border>
      <left style="medium"/>
      <right style="thin"/>
      <top style="medium"/>
      <bottom style="thin"/>
    </border>
    <border>
      <left style="medium"/>
      <right style="thin"/>
      <top style="thin"/>
      <bottom style="thin"/>
    </border>
    <border>
      <left style="medium"/>
      <right style="thin"/>
      <top style="thin"/>
      <bottom/>
    </border>
    <border>
      <left style="medium"/>
      <right style="thin"/>
      <top style="medium"/>
      <bottom style="medium"/>
    </border>
    <border>
      <left style="medium"/>
      <right style="thin"/>
      <top/>
      <bottom style="thin"/>
    </border>
    <border>
      <left style="medium"/>
      <right style="thin"/>
      <top style="thin"/>
      <bottom style="medium"/>
    </border>
    <border>
      <left style="medium"/>
      <right style="medium"/>
      <top/>
      <bottom style="medium"/>
    </border>
    <border>
      <left style="medium"/>
      <right/>
      <top/>
      <bottom/>
    </border>
    <border>
      <left style="medium"/>
      <right/>
      <top style="thin"/>
      <bottom style="thin"/>
    </border>
    <border>
      <left>
        <color indexed="63"/>
      </left>
      <right style="medium"/>
      <top style="thin"/>
      <bottom style="thin"/>
    </border>
    <border>
      <left style="thin"/>
      <right style="thin"/>
      <top/>
      <bottom/>
    </border>
    <border>
      <left>
        <color indexed="63"/>
      </left>
      <right style="thick"/>
      <top style="thin"/>
      <bottom style="medium"/>
    </border>
    <border>
      <left style="thick"/>
      <right style="thick"/>
      <top style="thin"/>
      <bottom style="medium"/>
    </border>
    <border>
      <left style="thick"/>
      <right style="medium"/>
      <top style="thin"/>
      <bottom style="medium"/>
    </border>
    <border>
      <left>
        <color indexed="63"/>
      </left>
      <right style="thick"/>
      <top style="thin"/>
      <bottom style="thin"/>
    </border>
    <border>
      <left style="thick"/>
      <right style="thick"/>
      <top style="thin"/>
      <bottom style="thin"/>
    </border>
    <border>
      <left style="thick"/>
      <right style="medium"/>
      <top style="thin"/>
      <bottom style="thin"/>
    </border>
    <border>
      <left/>
      <right/>
      <top/>
      <bottom style="medium"/>
    </border>
    <border>
      <left/>
      <right/>
      <top style="medium"/>
      <bottom style="thin"/>
    </border>
    <border>
      <left>
        <color indexed="63"/>
      </left>
      <right/>
      <top style="thin"/>
      <bottom style="medium"/>
    </border>
    <border>
      <left style="thin"/>
      <right/>
      <top style="medium"/>
      <bottom style="thin"/>
    </border>
    <border>
      <left style="thin"/>
      <right/>
      <top style="thin"/>
      <bottom style="medium"/>
    </border>
    <border>
      <left style="medium"/>
      <right/>
      <top/>
      <bottom style="medium"/>
    </border>
    <border>
      <left style="medium"/>
      <right/>
      <top style="medium"/>
      <bottom/>
    </border>
    <border>
      <left/>
      <right/>
      <top style="medium"/>
      <bottom/>
    </border>
    <border>
      <left/>
      <right style="thin"/>
      <top style="thin"/>
      <bottom style="medium"/>
    </border>
    <border>
      <left>
        <color indexed="63"/>
      </left>
      <right style="thick"/>
      <top style="medium"/>
      <bottom style="thin"/>
    </border>
    <border>
      <left style="thick"/>
      <right style="thick"/>
      <top style="medium"/>
      <bottom style="thin"/>
    </border>
    <border>
      <left style="thick"/>
      <right style="medium"/>
      <top style="medium"/>
      <bottom style="thin"/>
    </border>
    <border>
      <left style="medium"/>
      <right style="medium"/>
      <top style="medium"/>
      <bottom/>
    </border>
    <border>
      <left style="medium"/>
      <right style="medium"/>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55" fillId="0" borderId="0" applyNumberFormat="0" applyFill="0" applyBorder="0" applyAlignment="0" applyProtection="0"/>
    <xf numFmtId="0" fontId="2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7" borderId="7" applyNumberFormat="0" applyAlignment="0" applyProtection="0"/>
    <xf numFmtId="0" fontId="61" fillId="0" borderId="0" applyNumberFormat="0" applyFill="0" applyBorder="0" applyAlignment="0" applyProtection="0"/>
    <xf numFmtId="0" fontId="62" fillId="28" borderId="0" applyNumberFormat="0" applyBorder="0" applyAlignment="0" applyProtection="0"/>
    <xf numFmtId="0" fontId="16" fillId="0" borderId="0">
      <alignment/>
      <protection/>
    </xf>
    <xf numFmtId="0" fontId="16" fillId="0" borderId="0">
      <alignment/>
      <protection/>
    </xf>
    <xf numFmtId="0" fontId="0" fillId="0" borderId="0">
      <alignment/>
      <protection/>
    </xf>
    <xf numFmtId="0" fontId="0" fillId="0" borderId="0">
      <alignment/>
      <protection/>
    </xf>
    <xf numFmtId="0" fontId="63" fillId="0" borderId="0" applyNumberFormat="0" applyFill="0" applyBorder="0" applyAlignment="0" applyProtection="0"/>
    <xf numFmtId="0" fontId="64" fillId="29" borderId="0" applyNumberFormat="0" applyBorder="0" applyAlignment="0" applyProtection="0"/>
    <xf numFmtId="0" fontId="6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31" borderId="0" applyNumberFormat="0" applyBorder="0" applyAlignment="0" applyProtection="0"/>
  </cellStyleXfs>
  <cellXfs count="395">
    <xf numFmtId="0" fontId="0" fillId="0" borderId="0" xfId="0" applyAlignment="1">
      <alignment/>
    </xf>
    <xf numFmtId="0" fontId="2" fillId="0" borderId="10" xfId="0" applyFont="1" applyBorder="1" applyAlignment="1">
      <alignment/>
    </xf>
    <xf numFmtId="0" fontId="2" fillId="0" borderId="0" xfId="0" applyFont="1" applyAlignment="1">
      <alignment/>
    </xf>
    <xf numFmtId="0" fontId="2" fillId="0" borderId="0" xfId="0" applyFont="1" applyAlignment="1">
      <alignment/>
    </xf>
    <xf numFmtId="0" fontId="4" fillId="0" borderId="0" xfId="0" applyFont="1" applyAlignment="1">
      <alignment horizontal="right"/>
    </xf>
    <xf numFmtId="0" fontId="4" fillId="0" borderId="0" xfId="0" applyFont="1" applyAlignment="1">
      <alignment/>
    </xf>
    <xf numFmtId="0" fontId="2" fillId="0" borderId="0" xfId="0" applyFont="1" applyBorder="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Alignment="1">
      <alignment horizontal="left"/>
    </xf>
    <xf numFmtId="0" fontId="7" fillId="0" borderId="0" xfId="0" applyFont="1" applyAlignment="1">
      <alignment/>
    </xf>
    <xf numFmtId="0" fontId="4" fillId="0" borderId="10" xfId="0" applyFont="1" applyBorder="1" applyAlignment="1">
      <alignment horizontal="right"/>
    </xf>
    <xf numFmtId="0" fontId="4" fillId="0" borderId="0" xfId="0" applyFont="1" applyBorder="1" applyAlignment="1">
      <alignment/>
    </xf>
    <xf numFmtId="0" fontId="3" fillId="0" borderId="0" xfId="0" applyFont="1" applyBorder="1" applyAlignment="1">
      <alignment horizontal="center"/>
    </xf>
    <xf numFmtId="0" fontId="15" fillId="0" borderId="10" xfId="0" applyFont="1" applyBorder="1" applyAlignment="1">
      <alignment/>
    </xf>
    <xf numFmtId="0" fontId="2" fillId="0" borderId="0" xfId="0" applyFont="1" applyFill="1" applyAlignment="1">
      <alignment/>
    </xf>
    <xf numFmtId="0" fontId="4" fillId="0" borderId="0" xfId="0" applyFont="1" applyFill="1" applyAlignment="1">
      <alignment/>
    </xf>
    <xf numFmtId="0" fontId="13" fillId="0" borderId="0" xfId="0" applyFont="1" applyAlignment="1">
      <alignment/>
    </xf>
    <xf numFmtId="0" fontId="4" fillId="0" borderId="0" xfId="0" applyFont="1" applyAlignment="1">
      <alignment horizontal="justify" vertical="center"/>
    </xf>
    <xf numFmtId="0" fontId="6" fillId="0" borderId="0" xfId="0" applyFont="1" applyAlignment="1">
      <alignment horizontal="justify" vertical="center"/>
    </xf>
    <xf numFmtId="0" fontId="6" fillId="0" borderId="0" xfId="0" applyFont="1" applyAlignment="1">
      <alignment vertical="center"/>
    </xf>
    <xf numFmtId="0" fontId="24" fillId="0" borderId="0" xfId="0" applyFont="1" applyAlignment="1">
      <alignment horizontal="justify" vertical="center"/>
    </xf>
    <xf numFmtId="0" fontId="4" fillId="32" borderId="0" xfId="0" applyFont="1" applyFill="1" applyAlignment="1">
      <alignment horizontal="justify" vertical="center"/>
    </xf>
    <xf numFmtId="0" fontId="25" fillId="0" borderId="0" xfId="0" applyFont="1" applyAlignment="1">
      <alignment horizontal="justify" vertical="center"/>
    </xf>
    <xf numFmtId="0" fontId="27" fillId="0" borderId="0" xfId="0" applyFont="1" applyAlignment="1">
      <alignment horizontal="left" vertical="center"/>
    </xf>
    <xf numFmtId="0" fontId="25" fillId="0" borderId="0" xfId="0" applyFont="1" applyAlignment="1">
      <alignment horizontal="left" vertical="center"/>
    </xf>
    <xf numFmtId="0" fontId="19" fillId="0" borderId="0" xfId="0" applyFont="1" applyAlignment="1">
      <alignment vertical="center"/>
    </xf>
    <xf numFmtId="0" fontId="4" fillId="0" borderId="0" xfId="0" applyFont="1" applyFill="1" applyAlignment="1">
      <alignment horizontal="justify" vertical="center"/>
    </xf>
    <xf numFmtId="0" fontId="0" fillId="0" borderId="0" xfId="0" applyFill="1" applyAlignment="1">
      <alignment/>
    </xf>
    <xf numFmtId="49" fontId="7" fillId="0" borderId="0" xfId="56" applyNumberFormat="1" applyFont="1" applyAlignment="1">
      <alignment/>
      <protection/>
    </xf>
    <xf numFmtId="49" fontId="4" fillId="0" borderId="0" xfId="56" applyNumberFormat="1" applyFont="1">
      <alignment/>
      <protection/>
    </xf>
    <xf numFmtId="0" fontId="4" fillId="0" borderId="0" xfId="0" applyFont="1" applyAlignment="1">
      <alignment vertical="center" wrapText="1"/>
    </xf>
    <xf numFmtId="0" fontId="4" fillId="0" borderId="0" xfId="0" applyFont="1" applyAlignment="1">
      <alignment horizontal="justify" vertical="center" wrapText="1"/>
    </xf>
    <xf numFmtId="0" fontId="2" fillId="33" borderId="0" xfId="57" applyFont="1" applyFill="1" applyBorder="1">
      <alignment/>
      <protection/>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2" fillId="33" borderId="12" xfId="57" applyFont="1" applyFill="1" applyBorder="1" applyAlignment="1">
      <alignment horizontal="center" vertical="center"/>
      <protection/>
    </xf>
    <xf numFmtId="0" fontId="2" fillId="33" borderId="13" xfId="57" applyFont="1" applyFill="1" applyBorder="1" applyAlignment="1">
      <alignment horizontal="center" vertical="center"/>
      <protection/>
    </xf>
    <xf numFmtId="0" fontId="2" fillId="33" borderId="0" xfId="57" applyFont="1" applyFill="1" applyBorder="1" applyAlignment="1">
      <alignment horizontal="left" vertical="center"/>
      <protection/>
    </xf>
    <xf numFmtId="0" fontId="2" fillId="33" borderId="0" xfId="57" applyFont="1" applyFill="1" applyBorder="1" applyAlignment="1">
      <alignment vertical="center"/>
      <protection/>
    </xf>
    <xf numFmtId="0" fontId="2" fillId="33" borderId="0" xfId="57" applyFont="1" applyFill="1" applyBorder="1" applyAlignment="1">
      <alignment horizontal="center" vertical="center"/>
      <protection/>
    </xf>
    <xf numFmtId="1" fontId="2" fillId="33" borderId="0" xfId="57" applyNumberFormat="1" applyFont="1" applyFill="1" applyBorder="1" applyAlignment="1">
      <alignment vertical="center"/>
      <protection/>
    </xf>
    <xf numFmtId="1" fontId="2" fillId="33" borderId="0" xfId="57" applyNumberFormat="1" applyFont="1" applyFill="1" applyBorder="1" applyAlignment="1">
      <alignment horizontal="center" vertical="center"/>
      <protection/>
    </xf>
    <xf numFmtId="0" fontId="4" fillId="33" borderId="0" xfId="57" applyFont="1" applyFill="1" applyBorder="1">
      <alignment/>
      <protection/>
    </xf>
    <xf numFmtId="49" fontId="13" fillId="33" borderId="0" xfId="57" applyNumberFormat="1" applyFont="1" applyFill="1" applyBorder="1" applyAlignment="1">
      <alignment/>
      <protection/>
    </xf>
    <xf numFmtId="0" fontId="13" fillId="33" borderId="0" xfId="57" applyFont="1" applyFill="1" applyBorder="1">
      <alignment/>
      <protection/>
    </xf>
    <xf numFmtId="0" fontId="2" fillId="33" borderId="14" xfId="57" applyFont="1" applyFill="1" applyBorder="1" applyAlignment="1">
      <alignment horizontal="center" vertical="center"/>
      <protection/>
    </xf>
    <xf numFmtId="0" fontId="2" fillId="33" borderId="15" xfId="57" applyFont="1" applyFill="1" applyBorder="1" applyAlignment="1">
      <alignment horizontal="center" vertical="center"/>
      <protection/>
    </xf>
    <xf numFmtId="1" fontId="2" fillId="33" borderId="16" xfId="57" applyNumberFormat="1" applyFont="1" applyFill="1" applyBorder="1" applyAlignment="1">
      <alignment horizontal="center" vertical="center"/>
      <protection/>
    </xf>
    <xf numFmtId="1" fontId="2" fillId="33" borderId="14" xfId="57" applyNumberFormat="1" applyFont="1" applyFill="1" applyBorder="1" applyAlignment="1">
      <alignment horizontal="center" vertical="center"/>
      <protection/>
    </xf>
    <xf numFmtId="1" fontId="2" fillId="33" borderId="17" xfId="57" applyNumberFormat="1" applyFont="1" applyFill="1" applyBorder="1" applyAlignment="1">
      <alignment horizontal="center" vertical="center"/>
      <protection/>
    </xf>
    <xf numFmtId="1" fontId="2" fillId="33" borderId="18" xfId="57" applyNumberFormat="1" applyFont="1" applyFill="1" applyBorder="1" applyAlignment="1">
      <alignment horizontal="center" vertical="center"/>
      <protection/>
    </xf>
    <xf numFmtId="0" fontId="2" fillId="33" borderId="17" xfId="57" applyFont="1" applyFill="1" applyBorder="1" applyAlignment="1">
      <alignment horizontal="center" vertical="center"/>
      <protection/>
    </xf>
    <xf numFmtId="0" fontId="2" fillId="33" borderId="18" xfId="57" applyFont="1" applyFill="1" applyBorder="1" applyAlignment="1">
      <alignment horizontal="center" vertical="center"/>
      <protection/>
    </xf>
    <xf numFmtId="0" fontId="2" fillId="33" borderId="0" xfId="57" applyFont="1" applyFill="1" applyBorder="1" applyAlignment="1">
      <alignment horizontal="center"/>
      <protection/>
    </xf>
    <xf numFmtId="0" fontId="13" fillId="33" borderId="14" xfId="57" applyFont="1" applyFill="1" applyBorder="1" applyAlignment="1">
      <alignment horizontal="left" vertical="center"/>
      <protection/>
    </xf>
    <xf numFmtId="0" fontId="13" fillId="33" borderId="15" xfId="57" applyFont="1" applyFill="1" applyBorder="1" applyAlignment="1">
      <alignment horizontal="left" vertical="center" wrapText="1"/>
      <protection/>
    </xf>
    <xf numFmtId="1" fontId="13" fillId="33" borderId="16" xfId="57" applyNumberFormat="1" applyFont="1" applyFill="1" applyBorder="1" applyAlignment="1">
      <alignment horizontal="center" vertical="center"/>
      <protection/>
    </xf>
    <xf numFmtId="1" fontId="13" fillId="33" borderId="14" xfId="57" applyNumberFormat="1" applyFont="1" applyFill="1" applyBorder="1" applyAlignment="1">
      <alignment horizontal="center" vertical="center"/>
      <protection/>
    </xf>
    <xf numFmtId="1" fontId="13" fillId="33" borderId="17" xfId="57" applyNumberFormat="1" applyFont="1" applyFill="1" applyBorder="1" applyAlignment="1">
      <alignment horizontal="center" vertical="center"/>
      <protection/>
    </xf>
    <xf numFmtId="1" fontId="13" fillId="33" borderId="18" xfId="57" applyNumberFormat="1" applyFont="1" applyFill="1" applyBorder="1" applyAlignment="1">
      <alignment horizontal="center" vertical="center"/>
      <protection/>
    </xf>
    <xf numFmtId="10" fontId="2" fillId="33" borderId="0" xfId="57" applyNumberFormat="1" applyFont="1" applyFill="1" applyBorder="1" applyAlignment="1">
      <alignment horizontal="center"/>
      <protection/>
    </xf>
    <xf numFmtId="0" fontId="2" fillId="33" borderId="19" xfId="57" applyFont="1" applyFill="1" applyBorder="1" applyAlignment="1">
      <alignment horizontal="left" vertical="center"/>
      <protection/>
    </xf>
    <xf numFmtId="0" fontId="2" fillId="33" borderId="10" xfId="57" applyFont="1" applyFill="1" applyBorder="1" applyAlignment="1">
      <alignment vertical="center"/>
      <protection/>
    </xf>
    <xf numFmtId="0" fontId="2" fillId="33" borderId="19" xfId="57" applyFont="1" applyFill="1" applyBorder="1" applyAlignment="1">
      <alignment horizontal="center" vertical="center"/>
      <protection/>
    </xf>
    <xf numFmtId="1" fontId="2" fillId="33" borderId="20" xfId="57" applyNumberFormat="1" applyFont="1" applyFill="1" applyBorder="1" applyAlignment="1">
      <alignment horizontal="center" vertical="center"/>
      <protection/>
    </xf>
    <xf numFmtId="1" fontId="2" fillId="33" borderId="21" xfId="57" applyNumberFormat="1" applyFont="1" applyFill="1" applyBorder="1" applyAlignment="1">
      <alignment horizontal="center" vertical="center"/>
      <protection/>
    </xf>
    <xf numFmtId="1" fontId="2" fillId="33" borderId="19" xfId="57" applyNumberFormat="1" applyFont="1" applyFill="1" applyBorder="1" applyAlignment="1">
      <alignment horizontal="center" vertical="center"/>
      <protection/>
    </xf>
    <xf numFmtId="1" fontId="2" fillId="33" borderId="22" xfId="57" applyNumberFormat="1" applyFont="1" applyFill="1" applyBorder="1" applyAlignment="1">
      <alignment horizontal="center" vertical="center"/>
      <protection/>
    </xf>
    <xf numFmtId="1" fontId="2" fillId="33" borderId="23" xfId="57" applyNumberFormat="1" applyFont="1" applyFill="1" applyBorder="1" applyAlignment="1">
      <alignment horizontal="center" vertical="center"/>
      <protection/>
    </xf>
    <xf numFmtId="0" fontId="2" fillId="33" borderId="22" xfId="57" applyFont="1" applyFill="1" applyBorder="1" applyAlignment="1">
      <alignment vertical="center"/>
      <protection/>
    </xf>
    <xf numFmtId="0" fontId="2" fillId="33" borderId="23" xfId="57" applyFont="1" applyFill="1" applyBorder="1" applyAlignment="1">
      <alignment vertical="center"/>
      <protection/>
    </xf>
    <xf numFmtId="0" fontId="2" fillId="33" borderId="13" xfId="57" applyFont="1" applyFill="1" applyBorder="1" applyAlignment="1">
      <alignment horizontal="left" vertical="center"/>
      <protection/>
    </xf>
    <xf numFmtId="0" fontId="2" fillId="33" borderId="24" xfId="57" applyFont="1" applyFill="1" applyBorder="1" applyAlignment="1">
      <alignment vertical="center"/>
      <protection/>
    </xf>
    <xf numFmtId="1" fontId="2" fillId="33" borderId="25" xfId="57" applyNumberFormat="1" applyFont="1" applyFill="1" applyBorder="1" applyAlignment="1">
      <alignment horizontal="center" vertical="center"/>
      <protection/>
    </xf>
    <xf numFmtId="1" fontId="2" fillId="33" borderId="26" xfId="57" applyNumberFormat="1" applyFont="1" applyFill="1" applyBorder="1" applyAlignment="1">
      <alignment horizontal="center" vertical="center"/>
      <protection/>
    </xf>
    <xf numFmtId="1" fontId="2" fillId="33" borderId="13" xfId="57" applyNumberFormat="1" applyFont="1" applyFill="1" applyBorder="1" applyAlignment="1">
      <alignment horizontal="center" vertical="center"/>
      <protection/>
    </xf>
    <xf numFmtId="1" fontId="2" fillId="33" borderId="11" xfId="57" applyNumberFormat="1" applyFont="1" applyFill="1" applyBorder="1" applyAlignment="1">
      <alignment horizontal="center" vertical="center"/>
      <protection/>
    </xf>
    <xf numFmtId="1" fontId="2" fillId="33" borderId="27" xfId="57" applyNumberFormat="1" applyFont="1" applyFill="1" applyBorder="1" applyAlignment="1">
      <alignment horizontal="center" vertical="center"/>
      <protection/>
    </xf>
    <xf numFmtId="0" fontId="2" fillId="33" borderId="11" xfId="57" applyFont="1" applyFill="1" applyBorder="1" applyAlignment="1">
      <alignment vertical="center"/>
      <protection/>
    </xf>
    <xf numFmtId="0" fontId="2" fillId="33" borderId="27" xfId="57" applyFont="1" applyFill="1" applyBorder="1" applyAlignment="1">
      <alignment vertical="center"/>
      <protection/>
    </xf>
    <xf numFmtId="0" fontId="2" fillId="33" borderId="12" xfId="57" applyFont="1" applyFill="1" applyBorder="1" applyAlignment="1">
      <alignment horizontal="left" vertical="center"/>
      <protection/>
    </xf>
    <xf numFmtId="0" fontId="2" fillId="33" borderId="28" xfId="57" applyFont="1" applyFill="1" applyBorder="1" applyAlignment="1">
      <alignment vertical="center"/>
      <protection/>
    </xf>
    <xf numFmtId="1" fontId="2" fillId="33" borderId="29" xfId="57" applyNumberFormat="1" applyFont="1" applyFill="1" applyBorder="1" applyAlignment="1">
      <alignment horizontal="center" vertical="center"/>
      <protection/>
    </xf>
    <xf numFmtId="1" fontId="2" fillId="33" borderId="30" xfId="57" applyNumberFormat="1" applyFont="1" applyFill="1" applyBorder="1" applyAlignment="1">
      <alignment horizontal="center" vertical="center"/>
      <protection/>
    </xf>
    <xf numFmtId="1" fontId="2" fillId="33" borderId="12" xfId="57" applyNumberFormat="1" applyFont="1" applyFill="1" applyBorder="1" applyAlignment="1">
      <alignment horizontal="center" vertical="center"/>
      <protection/>
    </xf>
    <xf numFmtId="1" fontId="2" fillId="33" borderId="31" xfId="57" applyNumberFormat="1" applyFont="1" applyFill="1" applyBorder="1" applyAlignment="1">
      <alignment horizontal="center" vertical="center"/>
      <protection/>
    </xf>
    <xf numFmtId="1" fontId="2" fillId="33" borderId="32" xfId="57" applyNumberFormat="1" applyFont="1" applyFill="1" applyBorder="1" applyAlignment="1">
      <alignment horizontal="center" vertical="center"/>
      <protection/>
    </xf>
    <xf numFmtId="0" fontId="2" fillId="33" borderId="31" xfId="57" applyFont="1" applyFill="1" applyBorder="1" applyAlignment="1">
      <alignment vertical="center"/>
      <protection/>
    </xf>
    <xf numFmtId="0" fontId="2" fillId="33" borderId="32" xfId="57" applyFont="1" applyFill="1" applyBorder="1" applyAlignment="1">
      <alignment vertical="center"/>
      <protection/>
    </xf>
    <xf numFmtId="0" fontId="2" fillId="33" borderId="10" xfId="57" applyFont="1" applyFill="1" applyBorder="1" applyAlignment="1">
      <alignment vertical="center" wrapText="1"/>
      <protection/>
    </xf>
    <xf numFmtId="0" fontId="2" fillId="33" borderId="24" xfId="57" applyFont="1" applyFill="1" applyBorder="1" applyAlignment="1">
      <alignment vertical="center" wrapText="1"/>
      <protection/>
    </xf>
    <xf numFmtId="0" fontId="2" fillId="33" borderId="28" xfId="57" applyFont="1" applyFill="1" applyBorder="1" applyAlignment="1">
      <alignment vertical="center" wrapText="1"/>
      <protection/>
    </xf>
    <xf numFmtId="0" fontId="13" fillId="33" borderId="12" xfId="57" applyFont="1" applyFill="1" applyBorder="1" applyAlignment="1">
      <alignment horizontal="left" vertical="center"/>
      <protection/>
    </xf>
    <xf numFmtId="0" fontId="13" fillId="33" borderId="14" xfId="57" applyFont="1" applyFill="1" applyBorder="1" applyAlignment="1">
      <alignment horizontal="center" vertical="center"/>
      <protection/>
    </xf>
    <xf numFmtId="0" fontId="2" fillId="33" borderId="19" xfId="57" applyFont="1" applyFill="1" applyBorder="1" applyAlignment="1">
      <alignment horizontal="left" vertical="center" wrapText="1"/>
      <protection/>
    </xf>
    <xf numFmtId="0" fontId="2" fillId="33" borderId="13" xfId="57" applyFont="1" applyFill="1" applyBorder="1" applyAlignment="1">
      <alignment horizontal="left" vertical="center" wrapText="1"/>
      <protection/>
    </xf>
    <xf numFmtId="0" fontId="2" fillId="33" borderId="28" xfId="57" applyFont="1" applyFill="1" applyBorder="1" applyAlignment="1">
      <alignment horizontal="left" vertical="center" wrapText="1"/>
      <protection/>
    </xf>
    <xf numFmtId="0" fontId="13" fillId="33" borderId="0" xfId="57" applyFont="1" applyFill="1" applyBorder="1" applyAlignment="1">
      <alignment horizontal="center"/>
      <protection/>
    </xf>
    <xf numFmtId="0" fontId="13" fillId="33" borderId="15" xfId="57" applyFont="1" applyFill="1" applyBorder="1" applyAlignment="1">
      <alignment vertical="center" wrapText="1"/>
      <protection/>
    </xf>
    <xf numFmtId="0" fontId="13" fillId="33" borderId="15" xfId="57" applyFont="1" applyFill="1" applyBorder="1">
      <alignment/>
      <protection/>
    </xf>
    <xf numFmtId="1" fontId="13" fillId="33" borderId="16" xfId="57" applyNumberFormat="1" applyFont="1" applyFill="1" applyBorder="1" applyAlignment="1">
      <alignment horizontal="center" vertical="center" wrapText="1"/>
      <protection/>
    </xf>
    <xf numFmtId="1" fontId="13" fillId="33" borderId="14" xfId="57" applyNumberFormat="1" applyFont="1" applyFill="1" applyBorder="1" applyAlignment="1">
      <alignment horizontal="center" vertical="center" wrapText="1"/>
      <protection/>
    </xf>
    <xf numFmtId="0" fontId="13" fillId="33" borderId="15" xfId="57" applyFont="1" applyFill="1" applyBorder="1" applyAlignment="1">
      <alignment horizontal="center" vertical="center"/>
      <protection/>
    </xf>
    <xf numFmtId="1" fontId="2" fillId="33" borderId="20" xfId="57" applyNumberFormat="1" applyFont="1" applyFill="1" applyBorder="1" applyAlignment="1">
      <alignment horizontal="center" vertical="center" wrapText="1"/>
      <protection/>
    </xf>
    <xf numFmtId="1" fontId="2" fillId="33" borderId="21" xfId="57" applyNumberFormat="1" applyFont="1" applyFill="1" applyBorder="1" applyAlignment="1">
      <alignment horizontal="center" vertical="center" wrapText="1"/>
      <protection/>
    </xf>
    <xf numFmtId="1" fontId="2" fillId="33" borderId="22" xfId="57" applyNumberFormat="1" applyFont="1" applyFill="1" applyBorder="1" applyAlignment="1">
      <alignment horizontal="center" vertical="center" wrapText="1"/>
      <protection/>
    </xf>
    <xf numFmtId="0" fontId="13" fillId="33" borderId="13" xfId="57" applyFont="1" applyFill="1" applyBorder="1" applyAlignment="1">
      <alignment horizontal="left" vertical="center"/>
      <protection/>
    </xf>
    <xf numFmtId="0" fontId="13" fillId="33" borderId="24" xfId="57" applyFont="1" applyFill="1" applyBorder="1" applyAlignment="1">
      <alignment vertical="center" wrapText="1"/>
      <protection/>
    </xf>
    <xf numFmtId="0" fontId="2" fillId="33" borderId="33" xfId="57" applyFont="1" applyFill="1" applyBorder="1" applyAlignment="1">
      <alignment horizontal="left" vertical="center"/>
      <protection/>
    </xf>
    <xf numFmtId="0" fontId="13" fillId="33" borderId="28" xfId="57" applyFont="1" applyFill="1" applyBorder="1" applyAlignment="1">
      <alignment horizontal="left" vertical="center" wrapText="1"/>
      <protection/>
    </xf>
    <xf numFmtId="1" fontId="13" fillId="33" borderId="29" xfId="57" applyNumberFormat="1" applyFont="1" applyFill="1" applyBorder="1" applyAlignment="1">
      <alignment horizontal="center" vertical="center"/>
      <protection/>
    </xf>
    <xf numFmtId="1" fontId="2" fillId="33" borderId="12" xfId="57" applyNumberFormat="1" applyFont="1" applyFill="1" applyBorder="1" applyAlignment="1">
      <alignment horizontal="center" vertical="center" wrapText="1"/>
      <protection/>
    </xf>
    <xf numFmtId="0" fontId="13" fillId="33" borderId="34" xfId="57" applyFont="1" applyFill="1" applyBorder="1" applyAlignment="1">
      <alignment vertical="center"/>
      <protection/>
    </xf>
    <xf numFmtId="0" fontId="13" fillId="33" borderId="15" xfId="57" applyFont="1" applyFill="1" applyBorder="1" applyAlignment="1">
      <alignment vertical="center"/>
      <protection/>
    </xf>
    <xf numFmtId="0" fontId="13" fillId="33" borderId="35" xfId="57" applyFont="1" applyFill="1" applyBorder="1" applyAlignment="1">
      <alignment vertical="center"/>
      <protection/>
    </xf>
    <xf numFmtId="0" fontId="2" fillId="33" borderId="17" xfId="57" applyFont="1" applyFill="1" applyBorder="1" applyAlignment="1">
      <alignment vertical="center"/>
      <protection/>
    </xf>
    <xf numFmtId="0" fontId="2" fillId="33" borderId="18" xfId="57" applyFont="1" applyFill="1" applyBorder="1" applyAlignment="1">
      <alignment vertical="center"/>
      <protection/>
    </xf>
    <xf numFmtId="0" fontId="2" fillId="33" borderId="36" xfId="57" applyFont="1" applyFill="1" applyBorder="1" applyAlignment="1">
      <alignment vertical="center"/>
      <protection/>
    </xf>
    <xf numFmtId="0" fontId="2" fillId="33" borderId="37" xfId="57" applyFont="1" applyFill="1" applyBorder="1" applyAlignment="1">
      <alignment vertical="center"/>
      <protection/>
    </xf>
    <xf numFmtId="0" fontId="2" fillId="33" borderId="38" xfId="57" applyFont="1" applyFill="1" applyBorder="1" applyAlignment="1">
      <alignment vertical="center"/>
      <protection/>
    </xf>
    <xf numFmtId="0" fontId="2" fillId="33" borderId="39" xfId="57" applyFont="1" applyFill="1" applyBorder="1" applyAlignment="1">
      <alignment vertical="center"/>
      <protection/>
    </xf>
    <xf numFmtId="0" fontId="2" fillId="33" borderId="40" xfId="57" applyFont="1" applyFill="1" applyBorder="1" applyAlignment="1">
      <alignment vertical="center"/>
      <protection/>
    </xf>
    <xf numFmtId="0" fontId="2" fillId="33" borderId="0" xfId="57" applyFont="1" applyFill="1" applyBorder="1" applyAlignment="1">
      <alignment horizontal="left"/>
      <protection/>
    </xf>
    <xf numFmtId="1" fontId="2" fillId="33" borderId="0" xfId="57" applyNumberFormat="1" applyFont="1" applyFill="1" applyBorder="1">
      <alignment/>
      <protection/>
    </xf>
    <xf numFmtId="1" fontId="2" fillId="33" borderId="0" xfId="57" applyNumberFormat="1" applyFont="1" applyFill="1" applyBorder="1" applyAlignment="1">
      <alignment horizontal="center"/>
      <protection/>
    </xf>
    <xf numFmtId="0" fontId="2" fillId="33" borderId="0" xfId="57" applyFont="1" applyFill="1" applyBorder="1" applyAlignment="1">
      <alignment/>
      <protection/>
    </xf>
    <xf numFmtId="0" fontId="2" fillId="33" borderId="41" xfId="57" applyFont="1" applyFill="1" applyBorder="1" applyAlignment="1">
      <alignment horizontal="left" vertical="center" wrapText="1"/>
      <protection/>
    </xf>
    <xf numFmtId="0" fontId="2" fillId="33" borderId="42" xfId="57" applyFont="1" applyFill="1" applyBorder="1" applyAlignment="1">
      <alignment horizontal="center" vertical="center"/>
      <protection/>
    </xf>
    <xf numFmtId="1" fontId="13" fillId="33" borderId="15" xfId="57" applyNumberFormat="1" applyFont="1" applyFill="1" applyBorder="1" applyAlignment="1">
      <alignment horizontal="center" vertical="center"/>
      <protection/>
    </xf>
    <xf numFmtId="1" fontId="2" fillId="33" borderId="42" xfId="57" applyNumberFormat="1" applyFont="1" applyFill="1" applyBorder="1" applyAlignment="1">
      <alignment horizontal="center" vertical="center"/>
      <protection/>
    </xf>
    <xf numFmtId="1" fontId="2" fillId="33" borderId="33" xfId="57" applyNumberFormat="1" applyFont="1" applyFill="1" applyBorder="1" applyAlignment="1">
      <alignment horizontal="center" vertical="center"/>
      <protection/>
    </xf>
    <xf numFmtId="0" fontId="2" fillId="33" borderId="43" xfId="57" applyFont="1" applyFill="1" applyBorder="1" applyAlignment="1">
      <alignment vertical="center"/>
      <protection/>
    </xf>
    <xf numFmtId="0" fontId="2" fillId="33" borderId="44" xfId="57" applyFont="1" applyFill="1" applyBorder="1" applyAlignment="1">
      <alignment vertical="center"/>
      <protection/>
    </xf>
    <xf numFmtId="0" fontId="2" fillId="33" borderId="45" xfId="57" applyFont="1" applyFill="1" applyBorder="1" applyAlignment="1">
      <alignment vertical="center"/>
      <protection/>
    </xf>
    <xf numFmtId="1" fontId="13" fillId="33" borderId="46" xfId="57" applyNumberFormat="1" applyFont="1" applyFill="1" applyBorder="1" applyAlignment="1">
      <alignment horizontal="center" vertical="center"/>
      <protection/>
    </xf>
    <xf numFmtId="1" fontId="13" fillId="33" borderId="35" xfId="57" applyNumberFormat="1" applyFont="1" applyFill="1" applyBorder="1" applyAlignment="1">
      <alignment horizontal="center" vertical="center"/>
      <protection/>
    </xf>
    <xf numFmtId="0" fontId="2" fillId="33" borderId="47" xfId="57" applyFont="1" applyFill="1" applyBorder="1" applyAlignment="1">
      <alignment vertical="center"/>
      <protection/>
    </xf>
    <xf numFmtId="0" fontId="2" fillId="33" borderId="48" xfId="57" applyFont="1" applyFill="1" applyBorder="1" applyAlignment="1">
      <alignment vertical="center"/>
      <protection/>
    </xf>
    <xf numFmtId="1" fontId="13" fillId="33" borderId="18" xfId="57" applyNumberFormat="1" applyFont="1" applyFill="1" applyBorder="1" applyAlignment="1">
      <alignment horizontal="center" vertical="center" wrapText="1"/>
      <protection/>
    </xf>
    <xf numFmtId="0" fontId="13" fillId="33" borderId="12" xfId="57" applyFont="1" applyFill="1" applyBorder="1" applyAlignment="1">
      <alignment horizontal="center" vertical="center"/>
      <protection/>
    </xf>
    <xf numFmtId="0" fontId="13" fillId="33" borderId="17" xfId="57" applyFont="1" applyFill="1" applyBorder="1" applyAlignment="1">
      <alignment horizontal="center" vertical="center"/>
      <protection/>
    </xf>
    <xf numFmtId="0" fontId="13" fillId="33" borderId="18" xfId="57" applyFont="1" applyFill="1" applyBorder="1" applyAlignment="1">
      <alignment horizontal="center" vertical="center"/>
      <protection/>
    </xf>
    <xf numFmtId="1" fontId="13" fillId="33" borderId="46" xfId="57" applyNumberFormat="1" applyFont="1" applyFill="1" applyBorder="1" applyAlignment="1">
      <alignment horizontal="center" vertical="center" wrapText="1"/>
      <protection/>
    </xf>
    <xf numFmtId="1" fontId="13" fillId="33" borderId="17" xfId="57" applyNumberFormat="1" applyFont="1" applyFill="1" applyBorder="1" applyAlignment="1">
      <alignment horizontal="center" vertical="center" wrapText="1"/>
      <protection/>
    </xf>
    <xf numFmtId="1" fontId="13" fillId="33" borderId="18" xfId="57" applyNumberFormat="1" applyFont="1" applyFill="1" applyBorder="1" applyAlignment="1">
      <alignment horizontal="center" vertical="center" wrapText="1"/>
      <protection/>
    </xf>
    <xf numFmtId="0" fontId="2" fillId="33" borderId="33" xfId="57" applyFont="1" applyFill="1" applyBorder="1" applyAlignment="1">
      <alignment horizontal="center" vertical="center"/>
      <protection/>
    </xf>
    <xf numFmtId="0" fontId="13" fillId="33" borderId="49" xfId="57" applyFont="1" applyFill="1" applyBorder="1" applyAlignment="1">
      <alignment horizontal="center" vertical="center"/>
      <protection/>
    </xf>
    <xf numFmtId="1" fontId="13" fillId="33" borderId="35" xfId="57" applyNumberFormat="1" applyFont="1" applyFill="1" applyBorder="1" applyAlignment="1">
      <alignment horizontal="center" vertical="center" wrapText="1"/>
      <protection/>
    </xf>
    <xf numFmtId="0" fontId="13" fillId="33" borderId="34" xfId="57" applyFont="1" applyFill="1" applyBorder="1" applyAlignment="1">
      <alignment vertical="center" wrapText="1"/>
      <protection/>
    </xf>
    <xf numFmtId="1" fontId="2" fillId="33" borderId="15" xfId="57" applyNumberFormat="1" applyFont="1" applyFill="1" applyBorder="1" applyAlignment="1">
      <alignment horizontal="center" vertical="center"/>
      <protection/>
    </xf>
    <xf numFmtId="1" fontId="2" fillId="33" borderId="10" xfId="57" applyNumberFormat="1" applyFont="1" applyFill="1" applyBorder="1" applyAlignment="1">
      <alignment horizontal="center" vertical="center"/>
      <protection/>
    </xf>
    <xf numFmtId="1" fontId="2" fillId="33" borderId="24" xfId="57" applyNumberFormat="1" applyFont="1" applyFill="1" applyBorder="1" applyAlignment="1">
      <alignment horizontal="center" vertical="center"/>
      <protection/>
    </xf>
    <xf numFmtId="1" fontId="2" fillId="33" borderId="28" xfId="57" applyNumberFormat="1" applyFont="1" applyFill="1" applyBorder="1" applyAlignment="1">
      <alignment horizontal="center" vertical="center"/>
      <protection/>
    </xf>
    <xf numFmtId="1" fontId="13" fillId="33" borderId="15" xfId="57" applyNumberFormat="1" applyFont="1" applyFill="1" applyBorder="1" applyAlignment="1">
      <alignment horizontal="center" vertical="center" wrapText="1"/>
      <protection/>
    </xf>
    <xf numFmtId="49" fontId="6" fillId="33" borderId="0" xfId="57" applyNumberFormat="1" applyFont="1" applyFill="1" applyBorder="1" applyAlignment="1">
      <alignment horizontal="center" vertical="top" wrapText="1"/>
      <protection/>
    </xf>
    <xf numFmtId="0" fontId="6" fillId="0" borderId="0" xfId="0" applyFont="1" applyAlignment="1">
      <alignment horizontal="center" vertical="center"/>
    </xf>
    <xf numFmtId="0" fontId="13" fillId="33" borderId="0" xfId="57" applyFont="1" applyFill="1" applyBorder="1" applyAlignment="1">
      <alignment horizontal="center" vertical="center"/>
      <protection/>
    </xf>
    <xf numFmtId="0" fontId="2" fillId="33" borderId="46" xfId="57" applyFont="1" applyFill="1" applyBorder="1" applyAlignment="1">
      <alignment horizontal="center" vertical="center"/>
      <protection/>
    </xf>
    <xf numFmtId="0" fontId="13" fillId="33" borderId="46" xfId="57" applyFont="1" applyFill="1" applyBorder="1" applyAlignment="1">
      <alignment horizontal="center" vertical="center"/>
      <protection/>
    </xf>
    <xf numFmtId="0" fontId="2" fillId="33" borderId="46" xfId="57" applyFont="1" applyFill="1" applyBorder="1" applyAlignment="1">
      <alignment vertical="center"/>
      <protection/>
    </xf>
    <xf numFmtId="0" fontId="4" fillId="0" borderId="0" xfId="0" applyFont="1" applyAlignment="1">
      <alignment horizontal="left" vertical="center" indent="4"/>
    </xf>
    <xf numFmtId="0" fontId="6" fillId="32" borderId="0" xfId="0" applyFont="1" applyFill="1" applyAlignment="1">
      <alignment horizontal="justify" vertical="center"/>
    </xf>
    <xf numFmtId="0" fontId="25" fillId="0" borderId="0" xfId="0" applyFont="1" applyAlignment="1">
      <alignment vertical="center" wrapText="1"/>
    </xf>
    <xf numFmtId="0" fontId="19" fillId="0" borderId="0" xfId="0" applyFont="1" applyAlignment="1">
      <alignment/>
    </xf>
    <xf numFmtId="49" fontId="4" fillId="0" borderId="0" xfId="0" applyNumberFormat="1" applyFont="1" applyAlignment="1">
      <alignment/>
    </xf>
    <xf numFmtId="49" fontId="2" fillId="0" borderId="11" xfId="0" applyNumberFormat="1" applyFont="1" applyBorder="1" applyAlignment="1">
      <alignment horizontal="center" vertical="center" textRotation="90"/>
    </xf>
    <xf numFmtId="49" fontId="2" fillId="0" borderId="31" xfId="0" applyNumberFormat="1" applyFont="1" applyBorder="1" applyAlignment="1">
      <alignment horizontal="center" vertical="center" textRotation="90"/>
    </xf>
    <xf numFmtId="49" fontId="2" fillId="0" borderId="11" xfId="0" applyNumberFormat="1" applyFont="1" applyBorder="1" applyAlignment="1">
      <alignment horizontal="center" vertical="center"/>
    </xf>
    <xf numFmtId="49" fontId="2" fillId="0" borderId="11" xfId="0" applyNumberFormat="1" applyFont="1" applyBorder="1" applyAlignment="1">
      <alignment/>
    </xf>
    <xf numFmtId="49" fontId="30" fillId="0" borderId="11" xfId="0" applyNumberFormat="1" applyFont="1" applyBorder="1" applyAlignment="1">
      <alignment/>
    </xf>
    <xf numFmtId="49" fontId="2" fillId="0" borderId="25" xfId="0" applyNumberFormat="1" applyFont="1" applyBorder="1" applyAlignment="1">
      <alignment/>
    </xf>
    <xf numFmtId="49" fontId="4" fillId="0" borderId="11" xfId="0" applyNumberFormat="1" applyFont="1" applyBorder="1" applyAlignment="1">
      <alignment/>
    </xf>
    <xf numFmtId="0" fontId="6" fillId="0" borderId="11" xfId="0" applyFont="1" applyBorder="1" applyAlignment="1">
      <alignment horizontal="center" textRotation="90" wrapText="1"/>
    </xf>
    <xf numFmtId="0" fontId="14" fillId="0" borderId="11" xfId="0" applyFont="1" applyBorder="1" applyAlignment="1">
      <alignment horizontal="center" wrapText="1"/>
    </xf>
    <xf numFmtId="49" fontId="20" fillId="0" borderId="11" xfId="0" applyNumberFormat="1" applyFont="1" applyBorder="1" applyAlignment="1">
      <alignment/>
    </xf>
    <xf numFmtId="49" fontId="16" fillId="0" borderId="11" xfId="0" applyNumberFormat="1" applyFont="1" applyBorder="1" applyAlignment="1">
      <alignment/>
    </xf>
    <xf numFmtId="49" fontId="21" fillId="0" borderId="11" xfId="0" applyNumberFormat="1" applyFont="1" applyBorder="1" applyAlignment="1">
      <alignment/>
    </xf>
    <xf numFmtId="49" fontId="16" fillId="0" borderId="0" xfId="0" applyNumberFormat="1" applyFont="1" applyBorder="1" applyAlignment="1">
      <alignment/>
    </xf>
    <xf numFmtId="49" fontId="4" fillId="0" borderId="0" xfId="0" applyNumberFormat="1" applyFont="1" applyAlignment="1">
      <alignment horizontal="center"/>
    </xf>
    <xf numFmtId="49" fontId="4" fillId="0" borderId="0" xfId="0" applyNumberFormat="1" applyFont="1" applyAlignment="1">
      <alignment/>
    </xf>
    <xf numFmtId="49" fontId="2" fillId="0" borderId="0" xfId="0" applyNumberFormat="1" applyFont="1" applyAlignment="1">
      <alignment vertical="top" wrapText="1"/>
    </xf>
    <xf numFmtId="49" fontId="4" fillId="0" borderId="0" xfId="0" applyNumberFormat="1" applyFont="1" applyAlignment="1">
      <alignment horizontal="center" vertical="top" wrapText="1"/>
    </xf>
    <xf numFmtId="49" fontId="4" fillId="0" borderId="30" xfId="0" applyNumberFormat="1" applyFont="1" applyBorder="1" applyAlignment="1">
      <alignment/>
    </xf>
    <xf numFmtId="49" fontId="4" fillId="0" borderId="28" xfId="0" applyNumberFormat="1" applyFont="1" applyBorder="1" applyAlignment="1">
      <alignment/>
    </xf>
    <xf numFmtId="49" fontId="4" fillId="0" borderId="29" xfId="0" applyNumberFormat="1" applyFont="1" applyBorder="1" applyAlignment="1">
      <alignment/>
    </xf>
    <xf numFmtId="49" fontId="4" fillId="0" borderId="0" xfId="0" applyNumberFormat="1" applyFont="1" applyBorder="1" applyAlignment="1">
      <alignment/>
    </xf>
    <xf numFmtId="49" fontId="4" fillId="0" borderId="21" xfId="0" applyNumberFormat="1" applyFont="1" applyBorder="1" applyAlignment="1">
      <alignment/>
    </xf>
    <xf numFmtId="49" fontId="4" fillId="0" borderId="10" xfId="0" applyNumberFormat="1" applyFont="1" applyBorder="1" applyAlignment="1">
      <alignment/>
    </xf>
    <xf numFmtId="49" fontId="4" fillId="0" borderId="20" xfId="0" applyNumberFormat="1" applyFont="1" applyBorder="1" applyAlignment="1">
      <alignment/>
    </xf>
    <xf numFmtId="49" fontId="6" fillId="0" borderId="0" xfId="0" applyNumberFormat="1" applyFont="1" applyAlignment="1">
      <alignment horizontal="center" vertical="center" wrapText="1"/>
    </xf>
    <xf numFmtId="49" fontId="6" fillId="0" borderId="0" xfId="0" applyNumberFormat="1" applyFont="1" applyAlignment="1">
      <alignment/>
    </xf>
    <xf numFmtId="0" fontId="17" fillId="33" borderId="0" xfId="0" applyFont="1" applyFill="1" applyBorder="1" applyAlignment="1">
      <alignment horizontal="center" vertical="center"/>
    </xf>
    <xf numFmtId="1" fontId="17" fillId="33" borderId="0" xfId="57" applyNumberFormat="1" applyFont="1" applyFill="1" applyBorder="1" applyAlignment="1">
      <alignment horizontal="center" vertical="center"/>
      <protection/>
    </xf>
    <xf numFmtId="1" fontId="17" fillId="33" borderId="0" xfId="0" applyNumberFormat="1" applyFont="1" applyFill="1" applyBorder="1" applyAlignment="1">
      <alignment horizontal="center" vertical="center"/>
    </xf>
    <xf numFmtId="0" fontId="17" fillId="33" borderId="50" xfId="57" applyFont="1" applyFill="1" applyBorder="1" applyAlignment="1">
      <alignment horizontal="left" vertical="center" wrapText="1"/>
      <protection/>
    </xf>
    <xf numFmtId="0" fontId="0" fillId="33" borderId="0" xfId="57" applyFill="1" applyBorder="1" applyAlignment="1">
      <alignment horizontal="left" vertical="center"/>
      <protection/>
    </xf>
    <xf numFmtId="0" fontId="17" fillId="33" borderId="0" xfId="57" applyFont="1" applyFill="1" applyBorder="1" applyAlignment="1">
      <alignment horizontal="center" vertical="center"/>
      <protection/>
    </xf>
    <xf numFmtId="0" fontId="0" fillId="33" borderId="0" xfId="57" applyFill="1" applyBorder="1" applyAlignment="1">
      <alignment horizontal="center" vertical="center"/>
      <protection/>
    </xf>
    <xf numFmtId="0" fontId="2" fillId="33" borderId="51" xfId="57" applyFont="1" applyFill="1" applyBorder="1" applyAlignment="1">
      <alignment vertical="center"/>
      <protection/>
    </xf>
    <xf numFmtId="0" fontId="2" fillId="33" borderId="25" xfId="57" applyFont="1" applyFill="1" applyBorder="1" applyAlignment="1">
      <alignment vertical="center"/>
      <protection/>
    </xf>
    <xf numFmtId="0" fontId="2" fillId="33" borderId="52" xfId="57" applyFont="1" applyFill="1" applyBorder="1" applyAlignment="1">
      <alignment vertical="center"/>
      <protection/>
    </xf>
    <xf numFmtId="1" fontId="13" fillId="33" borderId="34" xfId="57" applyNumberFormat="1" applyFont="1" applyFill="1" applyBorder="1" applyAlignment="1">
      <alignment horizontal="center" vertical="center"/>
      <protection/>
    </xf>
    <xf numFmtId="0" fontId="4" fillId="0" borderId="0" xfId="0" applyFont="1" applyAlignment="1">
      <alignment horizontal="left"/>
    </xf>
    <xf numFmtId="0" fontId="0" fillId="0" borderId="0" xfId="0" applyAlignment="1">
      <alignment horizontal="left"/>
    </xf>
    <xf numFmtId="0" fontId="4" fillId="0" borderId="0" xfId="0" applyFont="1" applyAlignment="1">
      <alignment horizontal="right"/>
    </xf>
    <xf numFmtId="0" fontId="5" fillId="0" borderId="0" xfId="0" applyFont="1" applyAlignment="1">
      <alignment horizontal="right"/>
    </xf>
    <xf numFmtId="0" fontId="3" fillId="0" borderId="28" xfId="0"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left"/>
    </xf>
    <xf numFmtId="0" fontId="15" fillId="0" borderId="0" xfId="0" applyFont="1" applyFill="1" applyAlignment="1">
      <alignment horizontal="center"/>
    </xf>
    <xf numFmtId="0" fontId="0" fillId="0" borderId="0" xfId="0" applyAlignment="1">
      <alignment/>
    </xf>
    <xf numFmtId="0" fontId="15" fillId="0" borderId="0" xfId="0" applyFont="1" applyFill="1" applyAlignment="1">
      <alignment/>
    </xf>
    <xf numFmtId="0" fontId="0" fillId="0" borderId="0" xfId="0" applyFill="1" applyAlignment="1">
      <alignment/>
    </xf>
    <xf numFmtId="0" fontId="7" fillId="0" borderId="0" xfId="0" applyFont="1" applyAlignment="1">
      <alignment/>
    </xf>
    <xf numFmtId="0" fontId="6" fillId="0" borderId="10" xfId="0" applyFont="1" applyBorder="1" applyAlignment="1">
      <alignment horizontal="center" vertical="center"/>
    </xf>
    <xf numFmtId="0" fontId="6" fillId="0" borderId="10" xfId="0" applyFont="1" applyBorder="1" applyAlignment="1">
      <alignment horizontal="center"/>
    </xf>
    <xf numFmtId="49" fontId="17" fillId="0" borderId="26" xfId="0" applyNumberFormat="1" applyFont="1" applyBorder="1" applyAlignment="1">
      <alignment horizontal="center"/>
    </xf>
    <xf numFmtId="49" fontId="17" fillId="0" borderId="24" xfId="0" applyNumberFormat="1" applyFont="1" applyBorder="1" applyAlignment="1">
      <alignment horizontal="center"/>
    </xf>
    <xf numFmtId="49" fontId="17" fillId="0" borderId="25" xfId="0" applyNumberFormat="1" applyFont="1" applyBorder="1" applyAlignment="1">
      <alignment horizontal="center"/>
    </xf>
    <xf numFmtId="172" fontId="17" fillId="0" borderId="26" xfId="0" applyNumberFormat="1" applyFont="1" applyBorder="1" applyAlignment="1">
      <alignment horizontal="center"/>
    </xf>
    <xf numFmtId="172" fontId="17" fillId="0" borderId="24" xfId="0" applyNumberFormat="1" applyFont="1" applyBorder="1" applyAlignment="1">
      <alignment horizontal="center"/>
    </xf>
    <xf numFmtId="172" fontId="17" fillId="0" borderId="25" xfId="0" applyNumberFormat="1" applyFont="1" applyBorder="1" applyAlignment="1">
      <alignment horizontal="center"/>
    </xf>
    <xf numFmtId="49" fontId="18" fillId="0" borderId="11" xfId="0" applyNumberFormat="1" applyFont="1" applyBorder="1" applyAlignment="1">
      <alignment horizontal="center"/>
    </xf>
    <xf numFmtId="172" fontId="18" fillId="0" borderId="26" xfId="0" applyNumberFormat="1" applyFont="1" applyBorder="1" applyAlignment="1">
      <alignment horizontal="center"/>
    </xf>
    <xf numFmtId="172" fontId="18" fillId="0" borderId="24" xfId="0" applyNumberFormat="1" applyFont="1" applyBorder="1" applyAlignment="1">
      <alignment horizontal="center"/>
    </xf>
    <xf numFmtId="0" fontId="13" fillId="0" borderId="26" xfId="0" applyNumberFormat="1" applyFont="1" applyBorder="1" applyAlignment="1">
      <alignment horizontal="center"/>
    </xf>
    <xf numFmtId="0" fontId="13" fillId="0" borderId="24" xfId="0" applyNumberFormat="1" applyFont="1" applyBorder="1" applyAlignment="1">
      <alignment horizontal="center"/>
    </xf>
    <xf numFmtId="0" fontId="13" fillId="0" borderId="25" xfId="0" applyNumberFormat="1" applyFont="1" applyBorder="1" applyAlignment="1">
      <alignment horizontal="center"/>
    </xf>
    <xf numFmtId="49" fontId="17" fillId="0" borderId="11" xfId="0" applyNumberFormat="1" applyFont="1" applyBorder="1" applyAlignment="1">
      <alignment horizontal="center"/>
    </xf>
    <xf numFmtId="49" fontId="8" fillId="0" borderId="30"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7" fillId="0" borderId="0" xfId="0" applyNumberFormat="1" applyFont="1" applyAlignment="1">
      <alignment horizontal="center"/>
    </xf>
    <xf numFmtId="49" fontId="18" fillId="0" borderId="30" xfId="0" applyNumberFormat="1" applyFont="1" applyBorder="1" applyAlignment="1">
      <alignment horizontal="center" vertical="top" wrapText="1"/>
    </xf>
    <xf numFmtId="49" fontId="18" fillId="0" borderId="28" xfId="0" applyNumberFormat="1" applyFont="1" applyBorder="1" applyAlignment="1">
      <alignment horizontal="center" vertical="top" wrapText="1"/>
    </xf>
    <xf numFmtId="49" fontId="18" fillId="0" borderId="29" xfId="0" applyNumberFormat="1" applyFont="1" applyBorder="1" applyAlignment="1">
      <alignment horizontal="center" vertical="top" wrapText="1"/>
    </xf>
    <xf numFmtId="49" fontId="18" fillId="0" borderId="21" xfId="0" applyNumberFormat="1" applyFont="1" applyBorder="1" applyAlignment="1">
      <alignment horizontal="center" vertical="top" wrapText="1"/>
    </xf>
    <xf numFmtId="49" fontId="18" fillId="0" borderId="10" xfId="0" applyNumberFormat="1" applyFont="1" applyBorder="1" applyAlignment="1">
      <alignment horizontal="center" vertical="top" wrapText="1"/>
    </xf>
    <xf numFmtId="49" fontId="18" fillId="0" borderId="20" xfId="0" applyNumberFormat="1" applyFont="1" applyBorder="1" applyAlignment="1">
      <alignment horizontal="center" vertical="top" wrapText="1"/>
    </xf>
    <xf numFmtId="49" fontId="13" fillId="0" borderId="30" xfId="0" applyNumberFormat="1" applyFont="1" applyBorder="1" applyAlignment="1">
      <alignment horizontal="center" vertical="top" wrapText="1"/>
    </xf>
    <xf numFmtId="49" fontId="13" fillId="0" borderId="28" xfId="0" applyNumberFormat="1" applyFont="1" applyBorder="1" applyAlignment="1">
      <alignment horizontal="center" vertical="top" wrapText="1"/>
    </xf>
    <xf numFmtId="49" fontId="13" fillId="0" borderId="29" xfId="0" applyNumberFormat="1" applyFont="1" applyBorder="1" applyAlignment="1">
      <alignment horizontal="center" vertical="top" wrapText="1"/>
    </xf>
    <xf numFmtId="49" fontId="13" fillId="0" borderId="21"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20" xfId="0" applyNumberFormat="1" applyFont="1" applyBorder="1" applyAlignment="1">
      <alignment horizontal="center" vertical="top" wrapText="1"/>
    </xf>
    <xf numFmtId="49" fontId="6" fillId="0" borderId="30"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13" fillId="0" borderId="26" xfId="0" applyNumberFormat="1" applyFont="1" applyBorder="1" applyAlignment="1">
      <alignment horizontal="center"/>
    </xf>
    <xf numFmtId="49" fontId="13" fillId="0" borderId="24" xfId="0" applyNumberFormat="1" applyFont="1" applyBorder="1" applyAlignment="1">
      <alignment horizontal="center"/>
    </xf>
    <xf numFmtId="49" fontId="13" fillId="0" borderId="25" xfId="0" applyNumberFormat="1" applyFont="1" applyBorder="1" applyAlignment="1">
      <alignment horizontal="center"/>
    </xf>
    <xf numFmtId="49" fontId="6" fillId="0" borderId="30" xfId="0" applyNumberFormat="1" applyFont="1" applyBorder="1" applyAlignment="1">
      <alignment horizontal="center" vertical="center"/>
    </xf>
    <xf numFmtId="49" fontId="2" fillId="0" borderId="0" xfId="0" applyNumberFormat="1" applyFont="1" applyAlignment="1">
      <alignment horizontal="center" vertical="top" wrapText="1"/>
    </xf>
    <xf numFmtId="49" fontId="20" fillId="0" borderId="0" xfId="0" applyNumberFormat="1" applyFont="1" applyAlignment="1">
      <alignment horizontal="center" vertical="top" wrapText="1"/>
    </xf>
    <xf numFmtId="49" fontId="2" fillId="0" borderId="31" xfId="0" applyNumberFormat="1" applyFont="1" applyBorder="1" applyAlignment="1">
      <alignment horizontal="center" textRotation="90"/>
    </xf>
    <xf numFmtId="49" fontId="2" fillId="0" borderId="53" xfId="0" applyNumberFormat="1" applyFont="1" applyBorder="1" applyAlignment="1">
      <alignment horizontal="center" textRotation="90"/>
    </xf>
    <xf numFmtId="49" fontId="2" fillId="0" borderId="11" xfId="0" applyNumberFormat="1" applyFont="1" applyBorder="1" applyAlignment="1">
      <alignment horizontal="center"/>
    </xf>
    <xf numFmtId="49" fontId="2" fillId="0" borderId="22" xfId="0" applyNumberFormat="1" applyFont="1" applyBorder="1" applyAlignment="1">
      <alignment horizontal="center" textRotation="90"/>
    </xf>
    <xf numFmtId="49" fontId="2" fillId="0" borderId="11" xfId="0" applyNumberFormat="1" applyFont="1" applyBorder="1" applyAlignment="1">
      <alignment horizontal="center" vertical="center" textRotation="90"/>
    </xf>
    <xf numFmtId="49" fontId="4" fillId="0" borderId="0" xfId="0" applyNumberFormat="1" applyFont="1" applyAlignment="1">
      <alignment horizontal="left"/>
    </xf>
    <xf numFmtId="49" fontId="2" fillId="0" borderId="31" xfId="0" applyNumberFormat="1" applyFont="1" applyBorder="1" applyAlignment="1">
      <alignment horizontal="center" textRotation="90" readingOrder="1"/>
    </xf>
    <xf numFmtId="49" fontId="2" fillId="0" borderId="22" xfId="0" applyNumberFormat="1" applyFont="1" applyBorder="1" applyAlignment="1">
      <alignment horizontal="center" textRotation="90" readingOrder="1"/>
    </xf>
    <xf numFmtId="0" fontId="31" fillId="0" borderId="0" xfId="0" applyFont="1" applyAlignment="1">
      <alignment vertical="top" wrapText="1"/>
    </xf>
    <xf numFmtId="49" fontId="7" fillId="0" borderId="0" xfId="56" applyNumberFormat="1" applyFont="1" applyAlignment="1">
      <alignment horizontal="center"/>
      <protection/>
    </xf>
    <xf numFmtId="49" fontId="18" fillId="0" borderId="26" xfId="0" applyNumberFormat="1" applyFont="1" applyBorder="1" applyAlignment="1">
      <alignment horizontal="center" vertical="top" wrapText="1"/>
    </xf>
    <xf numFmtId="49" fontId="18" fillId="0" borderId="24" xfId="0" applyNumberFormat="1" applyFont="1" applyBorder="1" applyAlignment="1">
      <alignment horizontal="center" vertical="top" wrapText="1"/>
    </xf>
    <xf numFmtId="49" fontId="18" fillId="0" borderId="25" xfId="0" applyNumberFormat="1" applyFont="1" applyBorder="1" applyAlignment="1">
      <alignment horizontal="center" vertical="top" wrapText="1"/>
    </xf>
    <xf numFmtId="172" fontId="17" fillId="0" borderId="11" xfId="0" applyNumberFormat="1" applyFont="1" applyBorder="1" applyAlignment="1">
      <alignment horizontal="center"/>
    </xf>
    <xf numFmtId="172" fontId="18" fillId="0" borderId="25" xfId="0" applyNumberFormat="1" applyFont="1" applyBorder="1" applyAlignment="1">
      <alignment horizontal="center"/>
    </xf>
    <xf numFmtId="172" fontId="18" fillId="0" borderId="11" xfId="0" applyNumberFormat="1" applyFont="1" applyBorder="1" applyAlignment="1">
      <alignment horizontal="center"/>
    </xf>
    <xf numFmtId="1" fontId="13" fillId="33" borderId="22" xfId="0" applyNumberFormat="1" applyFont="1" applyFill="1" applyBorder="1" applyAlignment="1">
      <alignment horizontal="center" vertical="center" textRotation="90"/>
    </xf>
    <xf numFmtId="1" fontId="13" fillId="33" borderId="11" xfId="0" applyNumberFormat="1" applyFont="1" applyFill="1" applyBorder="1" applyAlignment="1">
      <alignment horizontal="center" vertical="center" textRotation="90"/>
    </xf>
    <xf numFmtId="1" fontId="13" fillId="33" borderId="39" xfId="0" applyNumberFormat="1" applyFont="1" applyFill="1" applyBorder="1" applyAlignment="1">
      <alignment horizontal="center" vertical="center" textRotation="90"/>
    </xf>
    <xf numFmtId="1" fontId="2" fillId="33" borderId="54" xfId="57" applyNumberFormat="1" applyFont="1" applyFill="1" applyBorder="1" applyAlignment="1">
      <alignment horizontal="left" vertical="center"/>
      <protection/>
    </xf>
    <xf numFmtId="1" fontId="2" fillId="33" borderId="55" xfId="57" applyNumberFormat="1" applyFont="1" applyFill="1" applyBorder="1" applyAlignment="1">
      <alignment horizontal="left" vertical="center"/>
      <protection/>
    </xf>
    <xf numFmtId="1" fontId="2" fillId="33" borderId="56" xfId="57" applyNumberFormat="1" applyFont="1" applyFill="1" applyBorder="1" applyAlignment="1">
      <alignment horizontal="left" vertical="center"/>
      <protection/>
    </xf>
    <xf numFmtId="0" fontId="17" fillId="33" borderId="50" xfId="0" applyFont="1" applyFill="1" applyBorder="1" applyAlignment="1">
      <alignment vertical="center"/>
    </xf>
    <xf numFmtId="0" fontId="0" fillId="33" borderId="0" xfId="0" applyFill="1" applyBorder="1" applyAlignment="1">
      <alignment vertical="center"/>
    </xf>
    <xf numFmtId="0" fontId="13" fillId="33" borderId="17" xfId="57" applyFont="1" applyFill="1" applyBorder="1" applyAlignment="1">
      <alignment horizontal="center" vertical="center"/>
      <protection/>
    </xf>
    <xf numFmtId="0" fontId="13" fillId="33" borderId="18" xfId="57" applyFont="1" applyFill="1" applyBorder="1" applyAlignment="1">
      <alignment horizontal="center" vertical="center"/>
      <protection/>
    </xf>
    <xf numFmtId="0" fontId="13" fillId="33" borderId="43" xfId="57" applyFont="1" applyFill="1" applyBorder="1" applyAlignment="1">
      <alignment horizontal="center" vertical="center" wrapText="1"/>
      <protection/>
    </xf>
    <xf numFmtId="0" fontId="13" fillId="33" borderId="37" xfId="57" applyFont="1" applyFill="1" applyBorder="1" applyAlignment="1">
      <alignment horizontal="center" vertical="center" wrapText="1"/>
      <protection/>
    </xf>
    <xf numFmtId="0" fontId="13" fillId="33" borderId="38" xfId="57" applyFont="1" applyFill="1" applyBorder="1" applyAlignment="1">
      <alignment horizontal="center" vertical="center" wrapText="1"/>
      <protection/>
    </xf>
    <xf numFmtId="0" fontId="13" fillId="33" borderId="45" xfId="57" applyFont="1" applyFill="1" applyBorder="1" applyAlignment="1">
      <alignment horizontal="center" vertical="center" wrapText="1"/>
      <protection/>
    </xf>
    <xf numFmtId="0" fontId="13" fillId="33" borderId="31" xfId="57" applyFont="1" applyFill="1" applyBorder="1" applyAlignment="1">
      <alignment horizontal="center" vertical="center" wrapText="1"/>
      <protection/>
    </xf>
    <xf numFmtId="0" fontId="13" fillId="33" borderId="32" xfId="57" applyFont="1" applyFill="1" applyBorder="1" applyAlignment="1">
      <alignment horizontal="center" vertical="center" wrapText="1"/>
      <protection/>
    </xf>
    <xf numFmtId="0" fontId="13" fillId="33" borderId="46" xfId="57" applyFont="1" applyFill="1" applyBorder="1" applyAlignment="1">
      <alignment horizontal="center" vertical="center"/>
      <protection/>
    </xf>
    <xf numFmtId="1" fontId="2" fillId="33" borderId="57" xfId="57" applyNumberFormat="1" applyFont="1" applyFill="1" applyBorder="1" applyAlignment="1">
      <alignment horizontal="left" vertical="center"/>
      <protection/>
    </xf>
    <xf numFmtId="1" fontId="2" fillId="33" borderId="58" xfId="57" applyNumberFormat="1" applyFont="1" applyFill="1" applyBorder="1" applyAlignment="1">
      <alignment horizontal="left" vertical="center"/>
      <protection/>
    </xf>
    <xf numFmtId="1" fontId="2" fillId="33" borderId="59" xfId="57" applyNumberFormat="1" applyFont="1" applyFill="1" applyBorder="1" applyAlignment="1">
      <alignment horizontal="left" vertical="center"/>
      <protection/>
    </xf>
    <xf numFmtId="0" fontId="4" fillId="33" borderId="0" xfId="57" applyFont="1" applyFill="1" applyBorder="1" applyAlignment="1">
      <alignment horizontal="left" vertical="center"/>
      <protection/>
    </xf>
    <xf numFmtId="0" fontId="19" fillId="33" borderId="0" xfId="57" applyFont="1" applyFill="1" applyAlignment="1">
      <alignment vertical="center"/>
      <protection/>
    </xf>
    <xf numFmtId="1" fontId="13" fillId="33" borderId="19" xfId="57" applyNumberFormat="1" applyFont="1" applyFill="1" applyBorder="1" applyAlignment="1">
      <alignment horizontal="center" vertical="center" textRotation="90"/>
      <protection/>
    </xf>
    <xf numFmtId="1" fontId="28" fillId="33" borderId="13" xfId="57" applyNumberFormat="1" applyFont="1" applyFill="1" applyBorder="1" applyAlignment="1">
      <alignment vertical="center"/>
      <protection/>
    </xf>
    <xf numFmtId="1" fontId="28" fillId="33" borderId="33" xfId="57" applyNumberFormat="1" applyFont="1" applyFill="1" applyBorder="1" applyAlignment="1">
      <alignment vertical="center"/>
      <protection/>
    </xf>
    <xf numFmtId="1" fontId="13" fillId="33" borderId="20" xfId="57" applyNumberFormat="1" applyFont="1" applyFill="1" applyBorder="1" applyAlignment="1">
      <alignment horizontal="center" vertical="center"/>
      <protection/>
    </xf>
    <xf numFmtId="1" fontId="13" fillId="33" borderId="22" xfId="57" applyNumberFormat="1" applyFont="1" applyFill="1" applyBorder="1" applyAlignment="1">
      <alignment horizontal="center" vertical="center"/>
      <protection/>
    </xf>
    <xf numFmtId="1" fontId="13" fillId="33" borderId="23" xfId="57" applyNumberFormat="1" applyFont="1" applyFill="1" applyBorder="1" applyAlignment="1">
      <alignment horizontal="center" vertical="center"/>
      <protection/>
    </xf>
    <xf numFmtId="1" fontId="13" fillId="33" borderId="23" xfId="0" applyNumberFormat="1" applyFont="1" applyFill="1" applyBorder="1" applyAlignment="1">
      <alignment horizontal="center" vertical="center" textRotation="90"/>
    </xf>
    <xf numFmtId="1" fontId="13" fillId="33" borderId="27" xfId="0" applyNumberFormat="1" applyFont="1" applyFill="1" applyBorder="1" applyAlignment="1">
      <alignment horizontal="center" vertical="center" textRotation="90"/>
    </xf>
    <xf numFmtId="1" fontId="13" fillId="33" borderId="40" xfId="0" applyNumberFormat="1" applyFont="1" applyFill="1" applyBorder="1" applyAlignment="1">
      <alignment horizontal="center" vertical="center" textRotation="90"/>
    </xf>
    <xf numFmtId="1" fontId="2" fillId="33" borderId="57" xfId="57" applyNumberFormat="1" applyFont="1" applyFill="1" applyBorder="1" applyAlignment="1">
      <alignment horizontal="left" vertical="center" wrapText="1"/>
      <protection/>
    </xf>
    <xf numFmtId="1" fontId="2" fillId="33" borderId="58" xfId="57" applyNumberFormat="1" applyFont="1" applyFill="1" applyBorder="1" applyAlignment="1">
      <alignment horizontal="left" vertical="center" wrapText="1"/>
      <protection/>
    </xf>
    <xf numFmtId="1" fontId="2" fillId="33" borderId="59" xfId="57" applyNumberFormat="1" applyFont="1" applyFill="1" applyBorder="1" applyAlignment="1">
      <alignment horizontal="left" vertical="center" wrapText="1"/>
      <protection/>
    </xf>
    <xf numFmtId="1" fontId="14" fillId="33" borderId="57" xfId="57" applyNumberFormat="1" applyFont="1" applyFill="1" applyBorder="1" applyAlignment="1">
      <alignment horizontal="left" vertical="center" wrapText="1"/>
      <protection/>
    </xf>
    <xf numFmtId="1" fontId="14" fillId="33" borderId="58" xfId="57" applyNumberFormat="1" applyFont="1" applyFill="1" applyBorder="1" applyAlignment="1">
      <alignment horizontal="left" vertical="center" wrapText="1"/>
      <protection/>
    </xf>
    <xf numFmtId="1" fontId="14" fillId="33" borderId="59" xfId="57" applyNumberFormat="1" applyFont="1" applyFill="1" applyBorder="1" applyAlignment="1">
      <alignment horizontal="left" vertical="center" wrapText="1"/>
      <protection/>
    </xf>
    <xf numFmtId="0" fontId="17" fillId="33" borderId="50" xfId="0" applyFont="1" applyFill="1" applyBorder="1" applyAlignment="1">
      <alignment vertical="center" wrapText="1"/>
    </xf>
    <xf numFmtId="49" fontId="6" fillId="33" borderId="0" xfId="57" applyNumberFormat="1" applyFont="1" applyFill="1" applyBorder="1" applyAlignment="1">
      <alignment horizontal="center" vertical="top" wrapText="1"/>
      <protection/>
    </xf>
    <xf numFmtId="49" fontId="6" fillId="33" borderId="60" xfId="57" applyNumberFormat="1" applyFont="1" applyFill="1" applyBorder="1" applyAlignment="1">
      <alignment horizontal="center" vertical="top" wrapText="1"/>
      <protection/>
    </xf>
    <xf numFmtId="0" fontId="13" fillId="33" borderId="42" xfId="57" applyFont="1" applyFill="1" applyBorder="1" applyAlignment="1">
      <alignment horizontal="center" vertical="center" textRotation="90"/>
      <protection/>
    </xf>
    <xf numFmtId="0" fontId="13" fillId="33" borderId="13" xfId="57" applyFont="1" applyFill="1" applyBorder="1" applyAlignment="1">
      <alignment horizontal="center" vertical="center"/>
      <protection/>
    </xf>
    <xf numFmtId="0" fontId="13" fillId="33" borderId="12" xfId="57" applyFont="1" applyFill="1" applyBorder="1" applyAlignment="1">
      <alignment horizontal="center" vertical="center"/>
      <protection/>
    </xf>
    <xf numFmtId="0" fontId="13" fillId="33" borderId="61" xfId="57" applyFont="1" applyFill="1" applyBorder="1" applyAlignment="1">
      <alignment horizontal="center" vertical="center" wrapText="1"/>
      <protection/>
    </xf>
    <xf numFmtId="0" fontId="13" fillId="33" borderId="24" xfId="57" applyFont="1" applyFill="1" applyBorder="1" applyAlignment="1">
      <alignment vertical="center"/>
      <protection/>
    </xf>
    <xf numFmtId="0" fontId="13" fillId="33" borderId="62" xfId="57" applyFont="1" applyFill="1" applyBorder="1" applyAlignment="1">
      <alignment vertical="center"/>
      <protection/>
    </xf>
    <xf numFmtId="0" fontId="13" fillId="33" borderId="42" xfId="57" applyFont="1" applyFill="1" applyBorder="1" applyAlignment="1">
      <alignment horizontal="center" vertical="center" textRotation="90" wrapText="1"/>
      <protection/>
    </xf>
    <xf numFmtId="0" fontId="28" fillId="33" borderId="13" xfId="57" applyFont="1" applyFill="1" applyBorder="1" applyAlignment="1">
      <alignment horizontal="center" vertical="center" wrapText="1"/>
      <protection/>
    </xf>
    <xf numFmtId="0" fontId="28" fillId="33" borderId="33" xfId="57" applyFont="1" applyFill="1" applyBorder="1" applyAlignment="1">
      <alignment horizontal="center" vertical="center" wrapText="1"/>
      <protection/>
    </xf>
    <xf numFmtId="1" fontId="13" fillId="33" borderId="36" xfId="57" applyNumberFormat="1" applyFont="1" applyFill="1" applyBorder="1" applyAlignment="1">
      <alignment horizontal="center" vertical="center"/>
      <protection/>
    </xf>
    <xf numFmtId="1" fontId="28" fillId="33" borderId="37" xfId="57" applyNumberFormat="1" applyFont="1" applyFill="1" applyBorder="1" applyAlignment="1">
      <alignment vertical="center"/>
      <protection/>
    </xf>
    <xf numFmtId="1" fontId="28" fillId="33" borderId="38" xfId="57" applyNumberFormat="1" applyFont="1" applyFill="1" applyBorder="1" applyAlignment="1">
      <alignment vertical="center"/>
      <protection/>
    </xf>
    <xf numFmtId="1" fontId="28" fillId="33" borderId="29" xfId="57" applyNumberFormat="1" applyFont="1" applyFill="1" applyBorder="1" applyAlignment="1">
      <alignment vertical="center"/>
      <protection/>
    </xf>
    <xf numFmtId="1" fontId="28" fillId="33" borderId="31" xfId="57" applyNumberFormat="1" applyFont="1" applyFill="1" applyBorder="1" applyAlignment="1">
      <alignment vertical="center"/>
      <protection/>
    </xf>
    <xf numFmtId="1" fontId="28" fillId="33" borderId="32" xfId="57" applyNumberFormat="1" applyFont="1" applyFill="1" applyBorder="1" applyAlignment="1">
      <alignment vertical="center"/>
      <protection/>
    </xf>
    <xf numFmtId="1" fontId="22" fillId="33" borderId="27" xfId="57" applyNumberFormat="1" applyFont="1" applyFill="1" applyBorder="1" applyAlignment="1">
      <alignment horizontal="center" vertical="center" textRotation="90" wrapText="1"/>
      <protection/>
    </xf>
    <xf numFmtId="1" fontId="29" fillId="33" borderId="27" xfId="57" applyNumberFormat="1" applyFont="1" applyFill="1" applyBorder="1" applyAlignment="1">
      <alignment horizontal="center" vertical="center" wrapText="1"/>
      <protection/>
    </xf>
    <xf numFmtId="1" fontId="29" fillId="33" borderId="40" xfId="57" applyNumberFormat="1" applyFont="1" applyFill="1" applyBorder="1" applyAlignment="1">
      <alignment horizontal="center" vertical="center" wrapText="1"/>
      <protection/>
    </xf>
    <xf numFmtId="1" fontId="13" fillId="33" borderId="43" xfId="57" applyNumberFormat="1" applyFont="1" applyFill="1" applyBorder="1" applyAlignment="1">
      <alignment horizontal="center" vertical="center" textRotation="90"/>
      <protection/>
    </xf>
    <xf numFmtId="1" fontId="28" fillId="33" borderId="44" xfId="57" applyNumberFormat="1" applyFont="1" applyFill="1" applyBorder="1" applyAlignment="1">
      <alignment vertical="center"/>
      <protection/>
    </xf>
    <xf numFmtId="1" fontId="28" fillId="33" borderId="48" xfId="57" applyNumberFormat="1" applyFont="1" applyFill="1" applyBorder="1" applyAlignment="1">
      <alignment vertical="center"/>
      <protection/>
    </xf>
    <xf numFmtId="1" fontId="13" fillId="33" borderId="63" xfId="57" applyNumberFormat="1" applyFont="1" applyFill="1" applyBorder="1" applyAlignment="1">
      <alignment horizontal="center" vertical="center" textRotation="90" wrapText="1"/>
      <protection/>
    </xf>
    <xf numFmtId="1" fontId="28" fillId="33" borderId="26" xfId="57" applyNumberFormat="1" applyFont="1" applyFill="1" applyBorder="1" applyAlignment="1">
      <alignment vertical="center" wrapText="1"/>
      <protection/>
    </xf>
    <xf numFmtId="1" fontId="28" fillId="33" borderId="64" xfId="57" applyNumberFormat="1" applyFont="1" applyFill="1" applyBorder="1" applyAlignment="1">
      <alignment vertical="center" wrapText="1"/>
      <protection/>
    </xf>
    <xf numFmtId="1" fontId="22" fillId="33" borderId="11" xfId="57" applyNumberFormat="1" applyFont="1" applyFill="1" applyBorder="1" applyAlignment="1">
      <alignment horizontal="center" vertical="center" textRotation="90" wrapText="1"/>
      <protection/>
    </xf>
    <xf numFmtId="1" fontId="29" fillId="33" borderId="11" xfId="57" applyNumberFormat="1" applyFont="1" applyFill="1" applyBorder="1" applyAlignment="1">
      <alignment vertical="center"/>
      <protection/>
    </xf>
    <xf numFmtId="1" fontId="29" fillId="33" borderId="39" xfId="57" applyNumberFormat="1" applyFont="1" applyFill="1" applyBorder="1" applyAlignment="1">
      <alignment vertical="center"/>
      <protection/>
    </xf>
    <xf numFmtId="0" fontId="4" fillId="33" borderId="0" xfId="57" applyFont="1" applyFill="1" applyBorder="1" applyAlignment="1">
      <alignment horizontal="left"/>
      <protection/>
    </xf>
    <xf numFmtId="0" fontId="17" fillId="33" borderId="65" xfId="0" applyFont="1" applyFill="1" applyBorder="1" applyAlignment="1">
      <alignment vertical="center"/>
    </xf>
    <xf numFmtId="0" fontId="0" fillId="33" borderId="60" xfId="0" applyFill="1" applyBorder="1" applyAlignment="1">
      <alignment vertical="center"/>
    </xf>
    <xf numFmtId="1" fontId="13" fillId="33" borderId="47" xfId="0" applyNumberFormat="1" applyFont="1" applyFill="1" applyBorder="1" applyAlignment="1">
      <alignment horizontal="center" vertical="center" textRotation="90"/>
    </xf>
    <xf numFmtId="1" fontId="13" fillId="33" borderId="44" xfId="0" applyNumberFormat="1" applyFont="1" applyFill="1" applyBorder="1" applyAlignment="1">
      <alignment horizontal="center" vertical="center" textRotation="90"/>
    </xf>
    <xf numFmtId="1" fontId="13" fillId="33" borderId="48" xfId="0" applyNumberFormat="1" applyFont="1" applyFill="1" applyBorder="1" applyAlignment="1">
      <alignment horizontal="center" vertical="center" textRotation="90"/>
    </xf>
    <xf numFmtId="1" fontId="13" fillId="33" borderId="46" xfId="57" applyNumberFormat="1" applyFont="1" applyFill="1" applyBorder="1" applyAlignment="1">
      <alignment horizontal="center" vertical="center" wrapText="1"/>
      <protection/>
    </xf>
    <xf numFmtId="1" fontId="13" fillId="33" borderId="17" xfId="57" applyNumberFormat="1" applyFont="1" applyFill="1" applyBorder="1" applyAlignment="1">
      <alignment horizontal="center" vertical="center" wrapText="1"/>
      <protection/>
    </xf>
    <xf numFmtId="1" fontId="13" fillId="33" borderId="18" xfId="57" applyNumberFormat="1" applyFont="1" applyFill="1" applyBorder="1" applyAlignment="1">
      <alignment horizontal="center" vertical="center" wrapText="1"/>
      <protection/>
    </xf>
    <xf numFmtId="0" fontId="17" fillId="33" borderId="66" xfId="0" applyFont="1" applyFill="1" applyBorder="1" applyAlignment="1">
      <alignment vertical="center" wrapText="1"/>
    </xf>
    <xf numFmtId="0" fontId="0" fillId="33" borderId="67" xfId="0" applyFill="1" applyBorder="1" applyAlignment="1">
      <alignment vertical="center"/>
    </xf>
    <xf numFmtId="0" fontId="0" fillId="33" borderId="50" xfId="0" applyFill="1" applyBorder="1" applyAlignment="1">
      <alignment vertical="center"/>
    </xf>
    <xf numFmtId="1" fontId="13" fillId="33" borderId="25" xfId="57" applyNumberFormat="1" applyFont="1" applyFill="1" applyBorder="1" applyAlignment="1">
      <alignment horizontal="center" vertical="center" textRotation="90"/>
      <protection/>
    </xf>
    <xf numFmtId="1" fontId="28" fillId="33" borderId="25" xfId="57" applyNumberFormat="1" applyFont="1" applyFill="1" applyBorder="1" applyAlignment="1">
      <alignment vertical="center"/>
      <protection/>
    </xf>
    <xf numFmtId="1" fontId="28" fillId="33" borderId="68" xfId="57" applyNumberFormat="1" applyFont="1" applyFill="1" applyBorder="1" applyAlignment="1">
      <alignment vertical="center"/>
      <protection/>
    </xf>
    <xf numFmtId="1" fontId="2" fillId="33" borderId="69" xfId="57" applyNumberFormat="1" applyFont="1" applyFill="1" applyBorder="1" applyAlignment="1">
      <alignment horizontal="left" vertical="center"/>
      <protection/>
    </xf>
    <xf numFmtId="1" fontId="2" fillId="33" borderId="70" xfId="57" applyNumberFormat="1" applyFont="1" applyFill="1" applyBorder="1" applyAlignment="1">
      <alignment horizontal="left" vertical="center"/>
      <protection/>
    </xf>
    <xf numFmtId="1" fontId="2" fillId="33" borderId="71" xfId="57" applyNumberFormat="1" applyFont="1" applyFill="1" applyBorder="1" applyAlignment="1">
      <alignment horizontal="left" vertical="center"/>
      <protection/>
    </xf>
    <xf numFmtId="1" fontId="13" fillId="33" borderId="72" xfId="57" applyNumberFormat="1" applyFont="1" applyFill="1" applyBorder="1" applyAlignment="1">
      <alignment horizontal="center" vertical="center" textRotation="90"/>
      <protection/>
    </xf>
    <xf numFmtId="1" fontId="13" fillId="33" borderId="73" xfId="57" applyNumberFormat="1" applyFont="1" applyFill="1" applyBorder="1" applyAlignment="1">
      <alignment horizontal="center" vertical="center" textRotation="90"/>
      <protection/>
    </xf>
    <xf numFmtId="1" fontId="13" fillId="33" borderId="49" xfId="57" applyNumberFormat="1" applyFont="1" applyFill="1" applyBorder="1" applyAlignment="1">
      <alignment horizontal="center" vertical="center" textRotation="90"/>
      <protection/>
    </xf>
    <xf numFmtId="0" fontId="18" fillId="0" borderId="11" xfId="0" applyFont="1" applyBorder="1" applyAlignment="1">
      <alignment horizontal="center" vertical="center" wrapText="1"/>
    </xf>
    <xf numFmtId="0" fontId="17" fillId="0" borderId="11" xfId="0" applyFont="1" applyBorder="1" applyAlignment="1">
      <alignment vertical="center" wrapText="1"/>
    </xf>
    <xf numFmtId="0" fontId="17" fillId="0" borderId="11" xfId="0" applyFont="1" applyBorder="1" applyAlignment="1">
      <alignment vertical="center"/>
    </xf>
    <xf numFmtId="0" fontId="17" fillId="0" borderId="11" xfId="0" applyFont="1" applyBorder="1" applyAlignment="1">
      <alignment/>
    </xf>
    <xf numFmtId="0" fontId="17" fillId="0" borderId="11" xfId="0" applyFont="1" applyBorder="1" applyAlignment="1">
      <alignment horizontal="left" vertical="center"/>
    </xf>
    <xf numFmtId="0" fontId="4" fillId="0" borderId="11" xfId="0" applyFont="1" applyBorder="1" applyAlignment="1">
      <alignment vertical="center"/>
    </xf>
    <xf numFmtId="0" fontId="17" fillId="0" borderId="11" xfId="0" applyFont="1" applyBorder="1" applyAlignment="1">
      <alignment horizontal="left" vertical="center" wrapText="1"/>
    </xf>
    <xf numFmtId="0" fontId="17" fillId="0" borderId="11" xfId="0" applyFont="1" applyBorder="1" applyAlignment="1">
      <alignment vertical="top"/>
    </xf>
    <xf numFmtId="0" fontId="4" fillId="0" borderId="11" xfId="0" applyFont="1" applyBorder="1" applyAlignment="1">
      <alignment vertical="top"/>
    </xf>
    <xf numFmtId="0" fontId="4" fillId="0" borderId="11" xfId="0" applyFont="1" applyBorder="1" applyAlignment="1">
      <alignment/>
    </xf>
    <xf numFmtId="0" fontId="4" fillId="0" borderId="11" xfId="0" applyFont="1" applyBorder="1" applyAlignment="1">
      <alignment/>
    </xf>
    <xf numFmtId="0" fontId="4" fillId="0" borderId="11" xfId="0" applyFont="1" applyBorder="1" applyAlignment="1">
      <alignment vertical="top" wrapText="1"/>
    </xf>
    <xf numFmtId="0" fontId="18" fillId="0" borderId="11" xfId="0" applyFont="1" applyBorder="1" applyAlignment="1">
      <alignment vertical="center"/>
    </xf>
    <xf numFmtId="0" fontId="18" fillId="0" borderId="11" xfId="0" applyFont="1" applyBorder="1" applyAlignment="1">
      <alignment horizontal="left" vertical="center" wrapText="1"/>
    </xf>
    <xf numFmtId="0" fontId="17" fillId="0" borderId="11" xfId="0" applyFont="1" applyBorder="1" applyAlignment="1">
      <alignment horizontal="left"/>
    </xf>
    <xf numFmtId="0" fontId="18" fillId="0" borderId="11" xfId="0" applyFont="1" applyBorder="1" applyAlignment="1">
      <alignment vertical="center" wrapText="1"/>
    </xf>
    <xf numFmtId="0" fontId="17" fillId="0" borderId="0" xfId="0" applyFont="1" applyAlignment="1">
      <alignment vertical="center"/>
    </xf>
    <xf numFmtId="0" fontId="17" fillId="0" borderId="0" xfId="0" applyFont="1" applyAlignment="1">
      <alignment/>
    </xf>
    <xf numFmtId="0" fontId="17" fillId="0" borderId="0" xfId="0" applyFont="1" applyAlignment="1">
      <alignment/>
    </xf>
    <xf numFmtId="0" fontId="6" fillId="0" borderId="0" xfId="56" applyFont="1" applyAlignment="1">
      <alignment horizontal="center" vertical="center"/>
      <protection/>
    </xf>
    <xf numFmtId="0" fontId="19" fillId="0" borderId="0" xfId="56" applyFont="1">
      <alignment/>
      <protection/>
    </xf>
    <xf numFmtId="0" fontId="16" fillId="0" borderId="0" xfId="0" applyFont="1" applyAlignment="1">
      <alignment/>
    </xf>
    <xf numFmtId="0" fontId="0" fillId="0" borderId="0" xfId="56">
      <alignment/>
      <protection/>
    </xf>
    <xf numFmtId="0" fontId="6" fillId="0" borderId="11" xfId="0" applyFont="1" applyBorder="1" applyAlignment="1">
      <alignment horizontal="center" vertical="center" wrapText="1"/>
    </xf>
    <xf numFmtId="0" fontId="15" fillId="0" borderId="11" xfId="0" applyFont="1" applyBorder="1" applyAlignment="1">
      <alignment horizontal="justify" vertical="center" wrapText="1"/>
    </xf>
    <xf numFmtId="0" fontId="15" fillId="0" borderId="11" xfId="0" applyFont="1" applyBorder="1" applyAlignment="1">
      <alignment vertical="center" wrapText="1"/>
    </xf>
    <xf numFmtId="0" fontId="19" fillId="0" borderId="0" xfId="56" applyFont="1" applyAlignment="1">
      <alignment horizontal="center" vertical="center"/>
      <protection/>
    </xf>
    <xf numFmtId="0" fontId="0" fillId="0" borderId="0" xfId="56" applyFont="1">
      <alignment/>
      <protection/>
    </xf>
    <xf numFmtId="0" fontId="0" fillId="0" borderId="0" xfId="56" applyFont="1" applyAlignment="1">
      <alignment horizontal="center"/>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3"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5:X34"/>
  <sheetViews>
    <sheetView zoomScalePageLayoutView="0" workbookViewId="0" topLeftCell="A10">
      <selection activeCell="Y21" sqref="Y20:Y21"/>
    </sheetView>
  </sheetViews>
  <sheetFormatPr defaultColWidth="9.140625" defaultRowHeight="12.75"/>
  <cols>
    <col min="1" max="2" width="9.140625" style="2" customWidth="1"/>
    <col min="3" max="3" width="6.7109375" style="2" customWidth="1"/>
    <col min="4" max="4" width="7.140625" style="2" customWidth="1"/>
    <col min="5" max="6" width="9.140625" style="2" customWidth="1"/>
    <col min="7" max="8" width="12.421875" style="2" customWidth="1"/>
    <col min="9" max="9" width="7.421875" style="2" customWidth="1"/>
    <col min="10" max="10" width="12.28125" style="2" customWidth="1"/>
    <col min="11" max="11" width="2.421875" style="2" customWidth="1"/>
    <col min="12" max="13" width="3.28125" style="2" customWidth="1"/>
    <col min="14" max="15" width="3.00390625" style="2" customWidth="1"/>
    <col min="16" max="16" width="2.28125" style="2" customWidth="1"/>
    <col min="17" max="17" width="5.8515625" style="2" customWidth="1"/>
    <col min="18" max="18" width="0.71875" style="2" hidden="1" customWidth="1"/>
    <col min="19" max="19" width="6.140625" style="2" customWidth="1"/>
    <col min="20" max="20" width="3.57421875" style="2" customWidth="1"/>
    <col min="21" max="21" width="5.421875" style="2" customWidth="1"/>
    <col min="22" max="22" width="2.7109375" style="2" customWidth="1"/>
    <col min="23" max="16384" width="9.140625" style="2" customWidth="1"/>
  </cols>
  <sheetData>
    <row r="5" spans="14:22" ht="15.75">
      <c r="N5" s="205" t="s">
        <v>0</v>
      </c>
      <c r="O5" s="205"/>
      <c r="P5" s="205"/>
      <c r="Q5" s="205"/>
      <c r="R5" s="205"/>
      <c r="S5" s="205"/>
      <c r="T5" s="205"/>
      <c r="U5" s="205"/>
      <c r="V5" s="205"/>
    </row>
    <row r="6" spans="14:20" ht="4.5" customHeight="1">
      <c r="N6" s="3"/>
      <c r="O6" s="3"/>
      <c r="P6" s="3"/>
      <c r="Q6" s="3"/>
      <c r="R6" s="3"/>
      <c r="S6" s="3"/>
      <c r="T6" s="3"/>
    </row>
    <row r="7" spans="10:22" ht="15.75">
      <c r="J7" s="205" t="s">
        <v>137</v>
      </c>
      <c r="K7" s="205"/>
      <c r="L7" s="205"/>
      <c r="M7" s="205"/>
      <c r="N7" s="205"/>
      <c r="O7" s="212"/>
      <c r="P7" s="212"/>
      <c r="Q7" s="212"/>
      <c r="R7" s="1"/>
      <c r="S7" s="1"/>
      <c r="T7" s="1"/>
      <c r="U7" s="1"/>
      <c r="V7" s="1"/>
    </row>
    <row r="8" spans="10:22" ht="15.75">
      <c r="J8" s="206" t="s">
        <v>121</v>
      </c>
      <c r="K8" s="206"/>
      <c r="L8" s="206"/>
      <c r="M8" s="206"/>
      <c r="N8" s="206"/>
      <c r="O8" s="206"/>
      <c r="P8" s="206"/>
      <c r="Q8" s="206"/>
      <c r="R8" s="206"/>
      <c r="S8" s="206"/>
      <c r="T8" s="206"/>
      <c r="U8" s="206"/>
      <c r="V8" s="206"/>
    </row>
    <row r="9" ht="5.25" customHeight="1"/>
    <row r="10" spans="13:22" ht="15.75">
      <c r="M10" s="4" t="s">
        <v>1</v>
      </c>
      <c r="N10" s="1"/>
      <c r="O10" s="1">
        <v>1</v>
      </c>
      <c r="P10" s="5" t="s">
        <v>2</v>
      </c>
      <c r="Q10" s="1" t="s">
        <v>292</v>
      </c>
      <c r="R10" s="8"/>
      <c r="S10" s="1"/>
      <c r="T10" s="7"/>
      <c r="U10" s="11">
        <v>2020</v>
      </c>
      <c r="V10" s="2" t="s">
        <v>3</v>
      </c>
    </row>
    <row r="12" spans="5:18" ht="18.75">
      <c r="E12" s="215" t="s">
        <v>143</v>
      </c>
      <c r="F12" s="215"/>
      <c r="G12" s="215"/>
      <c r="H12" s="215"/>
      <c r="I12" s="215"/>
      <c r="J12" s="215"/>
      <c r="K12" s="215"/>
      <c r="L12" s="215"/>
      <c r="M12" s="215"/>
      <c r="Q12" s="10"/>
      <c r="R12" s="10"/>
    </row>
    <row r="13" spans="4:20" ht="18.75">
      <c r="D13" s="213" t="s">
        <v>138</v>
      </c>
      <c r="E13" s="214"/>
      <c r="F13" s="214"/>
      <c r="G13" s="214"/>
      <c r="H13" s="214"/>
      <c r="I13" s="214"/>
      <c r="J13" s="214"/>
      <c r="K13" s="214"/>
      <c r="L13" s="214"/>
      <c r="M13" s="214"/>
      <c r="N13" s="214"/>
      <c r="O13" s="214"/>
      <c r="P13" s="214"/>
      <c r="Q13" s="214"/>
      <c r="R13" s="214"/>
      <c r="S13" s="214"/>
      <c r="T13" s="214"/>
    </row>
    <row r="14" spans="4:20" ht="18.75">
      <c r="D14" s="15"/>
      <c r="E14" s="211" t="s">
        <v>139</v>
      </c>
      <c r="F14" s="211"/>
      <c r="G14" s="211"/>
      <c r="H14" s="211"/>
      <c r="I14" s="211"/>
      <c r="J14" s="211"/>
      <c r="K14" s="211"/>
      <c r="L14" s="211"/>
      <c r="M14" s="211"/>
      <c r="N14" s="211"/>
      <c r="O14" s="15"/>
      <c r="P14" s="15"/>
      <c r="Q14" s="15"/>
      <c r="R14" s="15"/>
      <c r="S14" s="15"/>
      <c r="T14" s="15"/>
    </row>
    <row r="15" spans="4:14" ht="17.25" customHeight="1">
      <c r="D15" s="6"/>
      <c r="E15" s="14" t="s">
        <v>122</v>
      </c>
      <c r="F15" s="14"/>
      <c r="G15" s="14"/>
      <c r="H15" s="14"/>
      <c r="I15" s="1"/>
      <c r="J15" s="1"/>
      <c r="K15" s="1"/>
      <c r="L15" s="1"/>
      <c r="M15" s="1"/>
      <c r="N15" s="1"/>
    </row>
    <row r="16" spans="5:11" ht="12.75">
      <c r="E16" s="207" t="s">
        <v>131</v>
      </c>
      <c r="F16" s="207"/>
      <c r="G16" s="207"/>
      <c r="H16" s="207"/>
      <c r="I16" s="207"/>
      <c r="J16" s="207"/>
      <c r="K16" s="13"/>
    </row>
    <row r="17" spans="5:12" ht="15.75">
      <c r="E17" s="209" t="s">
        <v>26</v>
      </c>
      <c r="F17" s="209"/>
      <c r="G17" s="209"/>
      <c r="H17" s="209"/>
      <c r="I17" s="209"/>
      <c r="J17" s="209"/>
      <c r="K17" s="209"/>
      <c r="L17" s="209"/>
    </row>
    <row r="18" spans="2:24" ht="20.25" customHeight="1">
      <c r="B18" s="26"/>
      <c r="C18" s="26"/>
      <c r="D18" s="26"/>
      <c r="E18" s="26"/>
      <c r="F18" s="216" t="s">
        <v>166</v>
      </c>
      <c r="G18" s="216"/>
      <c r="H18" s="216"/>
      <c r="I18" s="216"/>
      <c r="J18" s="26"/>
      <c r="K18" s="26"/>
      <c r="L18" s="26"/>
      <c r="M18" s="26"/>
      <c r="N18" s="26"/>
      <c r="O18" s="26"/>
      <c r="P18" s="26"/>
      <c r="Q18" s="26"/>
      <c r="R18" s="26"/>
      <c r="S18" s="26"/>
      <c r="T18" s="26"/>
      <c r="U18" s="26"/>
      <c r="V18" s="26"/>
      <c r="W18" s="26"/>
      <c r="X18" s="26"/>
    </row>
    <row r="19" spans="6:9" ht="12.75">
      <c r="F19" s="207" t="s">
        <v>27</v>
      </c>
      <c r="G19" s="207"/>
      <c r="H19" s="207"/>
      <c r="I19" s="207"/>
    </row>
    <row r="20" spans="5:11" ht="15.75">
      <c r="E20" s="205" t="s">
        <v>28</v>
      </c>
      <c r="F20" s="205"/>
      <c r="G20" s="217" t="s">
        <v>29</v>
      </c>
      <c r="H20" s="217"/>
      <c r="I20" s="203" t="s">
        <v>30</v>
      </c>
      <c r="J20" s="203"/>
      <c r="K20" s="9"/>
    </row>
    <row r="21" spans="7:8" ht="12.75">
      <c r="G21" s="207" t="s">
        <v>29</v>
      </c>
      <c r="H21" s="207"/>
    </row>
    <row r="23" ht="12.75">
      <c r="G23" s="15" t="s">
        <v>326</v>
      </c>
    </row>
    <row r="24" ht="12.75">
      <c r="G24" s="17"/>
    </row>
    <row r="25" spans="9:20" ht="19.5" customHeight="1">
      <c r="I25" s="203" t="s">
        <v>123</v>
      </c>
      <c r="J25" s="203"/>
      <c r="K25" s="204"/>
      <c r="L25" s="204"/>
      <c r="M25" s="204"/>
      <c r="N25" s="204"/>
      <c r="O25" s="204"/>
      <c r="P25" s="204"/>
      <c r="Q25" s="204"/>
      <c r="R25" s="204"/>
      <c r="S25" s="204"/>
      <c r="T25" s="204"/>
    </row>
    <row r="26" spans="9:17" ht="19.5" customHeight="1">
      <c r="I26" s="203" t="s">
        <v>32</v>
      </c>
      <c r="J26" s="203"/>
      <c r="K26" s="210" t="s">
        <v>164</v>
      </c>
      <c r="L26" s="210"/>
      <c r="M26" s="210"/>
      <c r="N26" s="210"/>
      <c r="O26" s="12"/>
      <c r="P26" s="12"/>
      <c r="Q26" s="12"/>
    </row>
    <row r="27" spans="9:20" ht="19.5" customHeight="1">
      <c r="I27" s="203" t="s">
        <v>31</v>
      </c>
      <c r="J27" s="203"/>
      <c r="K27" s="203"/>
      <c r="L27" s="203"/>
      <c r="M27" s="203"/>
      <c r="N27" s="203"/>
      <c r="O27" s="203"/>
      <c r="P27" s="208" t="s">
        <v>115</v>
      </c>
      <c r="Q27" s="208"/>
      <c r="R27" s="208"/>
      <c r="S27" s="208"/>
      <c r="T27" s="208"/>
    </row>
    <row r="29" spans="8:19" ht="15.75">
      <c r="H29" s="15"/>
      <c r="I29" s="16" t="s">
        <v>165</v>
      </c>
      <c r="J29" s="16"/>
      <c r="K29" s="16"/>
      <c r="L29" s="16"/>
      <c r="M29" s="16"/>
      <c r="N29" s="16"/>
      <c r="O29" s="16"/>
      <c r="P29" s="15"/>
      <c r="Q29" s="15"/>
      <c r="R29" s="15"/>
      <c r="S29" s="15"/>
    </row>
    <row r="34" ht="12.75">
      <c r="O34" s="2" t="s">
        <v>136</v>
      </c>
    </row>
  </sheetData>
  <sheetProtection/>
  <mergeCells count="19">
    <mergeCell ref="E20:F20"/>
    <mergeCell ref="G21:H21"/>
    <mergeCell ref="E14:N14"/>
    <mergeCell ref="J7:Q7"/>
    <mergeCell ref="D13:T13"/>
    <mergeCell ref="E12:M12"/>
    <mergeCell ref="F18:I18"/>
    <mergeCell ref="G20:H20"/>
    <mergeCell ref="I20:J20"/>
    <mergeCell ref="I25:T25"/>
    <mergeCell ref="N5:V5"/>
    <mergeCell ref="J8:V8"/>
    <mergeCell ref="E16:J16"/>
    <mergeCell ref="I27:O27"/>
    <mergeCell ref="P27:T27"/>
    <mergeCell ref="E17:L17"/>
    <mergeCell ref="I26:J26"/>
    <mergeCell ref="K26:N26"/>
    <mergeCell ref="F19:I19"/>
  </mergeCells>
  <dataValidations count="2">
    <dataValidation type="list" allowBlank="1" showInputMessage="1" showErrorMessage="1" sqref="G20:H20">
      <formula1>"базовой,углублённой"</formula1>
    </dataValidation>
    <dataValidation type="list" allowBlank="1" showInputMessage="1" showErrorMessage="1" sqref="K26">
      <formula1>"очная,заочная,"</formula1>
    </dataValidation>
  </dataValidations>
  <printOptions/>
  <pageMargins left="0.3937007874015748" right="0.3937007874015748" top="0.7874015748031497"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0"/>
  </sheetPr>
  <dimension ref="A1:A41"/>
  <sheetViews>
    <sheetView zoomScalePageLayoutView="0" workbookViewId="0" topLeftCell="A1">
      <selection activeCell="A41" sqref="A41"/>
    </sheetView>
  </sheetViews>
  <sheetFormatPr defaultColWidth="9.140625" defaultRowHeight="12.75"/>
  <cols>
    <col min="1" max="1" width="199.140625" style="164" customWidth="1"/>
  </cols>
  <sheetData>
    <row r="1" ht="15.75">
      <c r="A1" s="156" t="s">
        <v>144</v>
      </c>
    </row>
    <row r="2" ht="15.75">
      <c r="A2" s="161"/>
    </row>
    <row r="3" ht="15.75">
      <c r="A3" s="19" t="s">
        <v>293</v>
      </c>
    </row>
    <row r="4" ht="89.25" customHeight="1">
      <c r="A4" s="18" t="s">
        <v>294</v>
      </c>
    </row>
    <row r="5" ht="26.25" customHeight="1">
      <c r="A5" s="20" t="s">
        <v>295</v>
      </c>
    </row>
    <row r="6" ht="37.5" customHeight="1">
      <c r="A6" s="18" t="s">
        <v>296</v>
      </c>
    </row>
    <row r="7" ht="18" customHeight="1">
      <c r="A7" s="21" t="s">
        <v>297</v>
      </c>
    </row>
    <row r="8" ht="18" customHeight="1">
      <c r="A8" s="21" t="s">
        <v>298</v>
      </c>
    </row>
    <row r="9" ht="18" customHeight="1">
      <c r="A9" s="21" t="s">
        <v>299</v>
      </c>
    </row>
    <row r="10" ht="18" customHeight="1">
      <c r="A10" s="21" t="s">
        <v>300</v>
      </c>
    </row>
    <row r="11" ht="18" customHeight="1">
      <c r="A11" s="21" t="s">
        <v>328</v>
      </c>
    </row>
    <row r="12" ht="18" customHeight="1">
      <c r="A12" s="21" t="s">
        <v>301</v>
      </c>
    </row>
    <row r="13" ht="31.5" customHeight="1">
      <c r="A13" s="18" t="s">
        <v>329</v>
      </c>
    </row>
    <row r="14" ht="27" customHeight="1">
      <c r="A14" s="18" t="s">
        <v>302</v>
      </c>
    </row>
    <row r="15" ht="86.25" customHeight="1">
      <c r="A15" s="32" t="s">
        <v>330</v>
      </c>
    </row>
    <row r="16" ht="50.25" customHeight="1">
      <c r="A16" s="22" t="s">
        <v>154</v>
      </c>
    </row>
    <row r="17" ht="60.75" customHeight="1">
      <c r="A17" s="162" t="s">
        <v>303</v>
      </c>
    </row>
    <row r="18" ht="55.5" customHeight="1">
      <c r="A18" s="23" t="s">
        <v>155</v>
      </c>
    </row>
    <row r="19" s="28" customFormat="1" ht="34.5" customHeight="1">
      <c r="A19" s="163" t="s">
        <v>304</v>
      </c>
    </row>
    <row r="20" ht="36.75" customHeight="1">
      <c r="A20" s="24" t="s">
        <v>156</v>
      </c>
    </row>
    <row r="21" ht="21" customHeight="1">
      <c r="A21" s="24" t="s">
        <v>157</v>
      </c>
    </row>
    <row r="22" ht="102" customHeight="1">
      <c r="A22" s="23" t="s">
        <v>158</v>
      </c>
    </row>
    <row r="23" ht="20.25" customHeight="1">
      <c r="A23" s="25" t="s">
        <v>159</v>
      </c>
    </row>
    <row r="24" ht="28.5" customHeight="1">
      <c r="A24" s="24" t="s">
        <v>160</v>
      </c>
    </row>
    <row r="25" ht="55.5" customHeight="1">
      <c r="A25" s="23" t="s">
        <v>305</v>
      </c>
    </row>
    <row r="26" ht="39.75" customHeight="1">
      <c r="A26" s="27" t="s">
        <v>331</v>
      </c>
    </row>
    <row r="27" ht="89.25" customHeight="1">
      <c r="A27" s="18" t="s">
        <v>327</v>
      </c>
    </row>
    <row r="28" ht="42" customHeight="1">
      <c r="A28" s="23" t="s">
        <v>306</v>
      </c>
    </row>
    <row r="29" ht="45.75" customHeight="1">
      <c r="A29" s="23" t="s">
        <v>307</v>
      </c>
    </row>
    <row r="30" ht="36" customHeight="1">
      <c r="A30" s="23" t="s">
        <v>308</v>
      </c>
    </row>
    <row r="31" ht="27" customHeight="1">
      <c r="A31" s="19" t="s">
        <v>161</v>
      </c>
    </row>
    <row r="32" ht="51.75" customHeight="1">
      <c r="A32" s="31" t="s">
        <v>332</v>
      </c>
    </row>
    <row r="33" ht="26.25" customHeight="1">
      <c r="A33" s="19" t="s">
        <v>309</v>
      </c>
    </row>
    <row r="34" ht="81" customHeight="1">
      <c r="A34" s="23" t="s">
        <v>310</v>
      </c>
    </row>
    <row r="35" ht="45.75" customHeight="1">
      <c r="A35" s="18" t="s">
        <v>271</v>
      </c>
    </row>
    <row r="36" ht="51" customHeight="1">
      <c r="A36" s="23" t="s">
        <v>270</v>
      </c>
    </row>
    <row r="37" ht="80.25" customHeight="1">
      <c r="A37" s="18" t="s">
        <v>162</v>
      </c>
    </row>
    <row r="38" ht="67.5" customHeight="1">
      <c r="A38" s="18" t="s">
        <v>333</v>
      </c>
    </row>
    <row r="39" ht="45" customHeight="1">
      <c r="A39" s="18" t="s">
        <v>311</v>
      </c>
    </row>
    <row r="40" ht="36.75" customHeight="1">
      <c r="A40" s="18" t="s">
        <v>163</v>
      </c>
    </row>
    <row r="41" ht="35.25" customHeight="1">
      <c r="A41" s="18" t="s">
        <v>313</v>
      </c>
    </row>
  </sheetData>
  <sheetProtection/>
  <printOptions/>
  <pageMargins left="0.7086614173228347" right="0.7086614173228347" top="0.15748031496062992" bottom="0.1574803149606299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E28"/>
  <sheetViews>
    <sheetView zoomScale="115" zoomScaleNormal="115" zoomScalePageLayoutView="0" workbookViewId="0" topLeftCell="A1">
      <selection activeCell="AW7" sqref="AW7"/>
    </sheetView>
  </sheetViews>
  <sheetFormatPr defaultColWidth="9.140625" defaultRowHeight="12.75"/>
  <cols>
    <col min="1" max="7" width="2.7109375" style="30" customWidth="1"/>
    <col min="8" max="8" width="3.421875" style="30" customWidth="1"/>
    <col min="9" max="54" width="2.7109375" style="30" customWidth="1"/>
    <col min="55" max="55" width="3.7109375" style="30" customWidth="1"/>
    <col min="56" max="64" width="2.28125" style="30" customWidth="1"/>
    <col min="65" max="16384" width="9.140625" style="30" customWidth="1"/>
  </cols>
  <sheetData>
    <row r="1" spans="1:55" ht="18.75">
      <c r="A1" s="271" t="s">
        <v>17</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9"/>
    </row>
    <row r="2" ht="15.75"/>
    <row r="3" spans="2:55" s="165" customFormat="1" ht="15.75">
      <c r="B3" s="266" t="s">
        <v>16</v>
      </c>
      <c r="C3" s="264" t="s">
        <v>4</v>
      </c>
      <c r="D3" s="264"/>
      <c r="E3" s="264"/>
      <c r="F3" s="264"/>
      <c r="G3" s="268" t="s">
        <v>72</v>
      </c>
      <c r="H3" s="264" t="s">
        <v>5</v>
      </c>
      <c r="I3" s="264"/>
      <c r="J3" s="264"/>
      <c r="K3" s="262" t="s">
        <v>80</v>
      </c>
      <c r="L3" s="264" t="s">
        <v>6</v>
      </c>
      <c r="M3" s="264"/>
      <c r="N3" s="264"/>
      <c r="O3" s="264"/>
      <c r="P3" s="264" t="s">
        <v>7</v>
      </c>
      <c r="Q3" s="264"/>
      <c r="R3" s="264"/>
      <c r="S3" s="264"/>
      <c r="T3" s="262" t="s">
        <v>85</v>
      </c>
      <c r="U3" s="264" t="s">
        <v>8</v>
      </c>
      <c r="V3" s="264"/>
      <c r="W3" s="264"/>
      <c r="X3" s="262" t="s">
        <v>89</v>
      </c>
      <c r="Y3" s="264" t="s">
        <v>9</v>
      </c>
      <c r="Z3" s="264"/>
      <c r="AA3" s="264"/>
      <c r="AB3" s="262" t="s">
        <v>93</v>
      </c>
      <c r="AC3" s="264" t="s">
        <v>10</v>
      </c>
      <c r="AD3" s="264"/>
      <c r="AE3" s="264"/>
      <c r="AF3" s="264"/>
      <c r="AG3" s="262" t="s">
        <v>95</v>
      </c>
      <c r="AH3" s="264" t="s">
        <v>11</v>
      </c>
      <c r="AI3" s="264"/>
      <c r="AJ3" s="264"/>
      <c r="AK3" s="262" t="s">
        <v>96</v>
      </c>
      <c r="AL3" s="264" t="s">
        <v>12</v>
      </c>
      <c r="AM3" s="264"/>
      <c r="AN3" s="264"/>
      <c r="AO3" s="264"/>
      <c r="AP3" s="264" t="s">
        <v>13</v>
      </c>
      <c r="AQ3" s="264"/>
      <c r="AR3" s="264"/>
      <c r="AS3" s="264"/>
      <c r="AT3" s="262" t="s">
        <v>101</v>
      </c>
      <c r="AU3" s="264" t="s">
        <v>14</v>
      </c>
      <c r="AV3" s="264"/>
      <c r="AW3" s="264"/>
      <c r="AX3" s="262" t="s">
        <v>102</v>
      </c>
      <c r="AY3" s="264" t="s">
        <v>15</v>
      </c>
      <c r="AZ3" s="264"/>
      <c r="BA3" s="264"/>
      <c r="BB3" s="264"/>
      <c r="BC3" s="266" t="s">
        <v>16</v>
      </c>
    </row>
    <row r="4" spans="2:55" s="165" customFormat="1" ht="39.75" customHeight="1">
      <c r="B4" s="266"/>
      <c r="C4" s="166" t="s">
        <v>76</v>
      </c>
      <c r="D4" s="166" t="s">
        <v>75</v>
      </c>
      <c r="E4" s="166" t="s">
        <v>74</v>
      </c>
      <c r="F4" s="166" t="s">
        <v>73</v>
      </c>
      <c r="G4" s="269"/>
      <c r="H4" s="166" t="s">
        <v>77</v>
      </c>
      <c r="I4" s="166" t="s">
        <v>78</v>
      </c>
      <c r="J4" s="166" t="s">
        <v>79</v>
      </c>
      <c r="K4" s="265"/>
      <c r="L4" s="166" t="s">
        <v>81</v>
      </c>
      <c r="M4" s="166" t="s">
        <v>82</v>
      </c>
      <c r="N4" s="166" t="s">
        <v>83</v>
      </c>
      <c r="O4" s="166" t="s">
        <v>84</v>
      </c>
      <c r="P4" s="166" t="s">
        <v>76</v>
      </c>
      <c r="Q4" s="166" t="s">
        <v>75</v>
      </c>
      <c r="R4" s="166" t="s">
        <v>74</v>
      </c>
      <c r="S4" s="166" t="s">
        <v>73</v>
      </c>
      <c r="T4" s="265"/>
      <c r="U4" s="166" t="s">
        <v>86</v>
      </c>
      <c r="V4" s="166" t="s">
        <v>87</v>
      </c>
      <c r="W4" s="166" t="s">
        <v>88</v>
      </c>
      <c r="X4" s="265"/>
      <c r="Y4" s="166" t="s">
        <v>90</v>
      </c>
      <c r="Z4" s="166" t="s">
        <v>91</v>
      </c>
      <c r="AA4" s="167" t="s">
        <v>92</v>
      </c>
      <c r="AB4" s="263"/>
      <c r="AC4" s="167" t="s">
        <v>90</v>
      </c>
      <c r="AD4" s="167" t="s">
        <v>91</v>
      </c>
      <c r="AE4" s="167" t="s">
        <v>92</v>
      </c>
      <c r="AF4" s="167" t="s">
        <v>94</v>
      </c>
      <c r="AG4" s="263"/>
      <c r="AH4" s="167" t="s">
        <v>77</v>
      </c>
      <c r="AI4" s="167" t="s">
        <v>78</v>
      </c>
      <c r="AJ4" s="167" t="s">
        <v>79</v>
      </c>
      <c r="AK4" s="263"/>
      <c r="AL4" s="167" t="s">
        <v>97</v>
      </c>
      <c r="AM4" s="167" t="s">
        <v>98</v>
      </c>
      <c r="AN4" s="167" t="s">
        <v>99</v>
      </c>
      <c r="AO4" s="167" t="s">
        <v>100</v>
      </c>
      <c r="AP4" s="167" t="s">
        <v>76</v>
      </c>
      <c r="AQ4" s="167" t="s">
        <v>75</v>
      </c>
      <c r="AR4" s="167" t="s">
        <v>74</v>
      </c>
      <c r="AS4" s="167" t="s">
        <v>73</v>
      </c>
      <c r="AT4" s="263"/>
      <c r="AU4" s="167" t="s">
        <v>77</v>
      </c>
      <c r="AV4" s="166" t="s">
        <v>78</v>
      </c>
      <c r="AW4" s="166" t="s">
        <v>79</v>
      </c>
      <c r="AX4" s="265"/>
      <c r="AY4" s="166" t="s">
        <v>81</v>
      </c>
      <c r="AZ4" s="166" t="s">
        <v>82</v>
      </c>
      <c r="BA4" s="166" t="s">
        <v>83</v>
      </c>
      <c r="BB4" s="166" t="s">
        <v>103</v>
      </c>
      <c r="BC4" s="266"/>
    </row>
    <row r="5" spans="2:55" s="165" customFormat="1" ht="27.75" customHeight="1">
      <c r="B5" s="168">
        <v>1</v>
      </c>
      <c r="C5" s="169"/>
      <c r="D5" s="169"/>
      <c r="E5" s="169"/>
      <c r="F5" s="169"/>
      <c r="G5" s="169"/>
      <c r="H5" s="170" t="s">
        <v>314</v>
      </c>
      <c r="I5" s="170" t="s">
        <v>314</v>
      </c>
      <c r="J5" s="170"/>
      <c r="K5" s="169"/>
      <c r="L5" s="169"/>
      <c r="M5" s="169"/>
      <c r="N5" s="169"/>
      <c r="O5" s="169"/>
      <c r="P5" s="169"/>
      <c r="Q5" s="169"/>
      <c r="R5" s="169"/>
      <c r="S5" s="169"/>
      <c r="T5" s="171" t="s">
        <v>20</v>
      </c>
      <c r="U5" s="169" t="s">
        <v>20</v>
      </c>
      <c r="V5" s="169"/>
      <c r="W5" s="169"/>
      <c r="X5" s="169"/>
      <c r="Y5" s="169"/>
      <c r="Z5" s="169"/>
      <c r="AA5" s="170" t="s">
        <v>314</v>
      </c>
      <c r="AB5" s="170" t="s">
        <v>314</v>
      </c>
      <c r="AC5" s="169"/>
      <c r="AD5" s="169"/>
      <c r="AE5" s="169"/>
      <c r="AF5" s="169"/>
      <c r="AG5" s="169"/>
      <c r="AH5" s="169"/>
      <c r="AI5" s="169"/>
      <c r="AJ5" s="169"/>
      <c r="AK5" s="169"/>
      <c r="AL5" s="169"/>
      <c r="AM5" s="169"/>
      <c r="AN5" s="169"/>
      <c r="AO5" s="172"/>
      <c r="AP5" s="169"/>
      <c r="AQ5" s="169"/>
      <c r="AR5" s="173"/>
      <c r="AS5" s="173"/>
      <c r="AT5" s="174"/>
      <c r="AU5" s="169" t="s">
        <v>20</v>
      </c>
      <c r="AV5" s="169" t="s">
        <v>20</v>
      </c>
      <c r="AW5" s="169" t="s">
        <v>20</v>
      </c>
      <c r="AX5" s="169" t="s">
        <v>20</v>
      </c>
      <c r="AY5" s="169" t="s">
        <v>20</v>
      </c>
      <c r="AZ5" s="169" t="s">
        <v>20</v>
      </c>
      <c r="BA5" s="169" t="s">
        <v>20</v>
      </c>
      <c r="BB5" s="169" t="s">
        <v>20</v>
      </c>
      <c r="BC5" s="168" t="s">
        <v>33</v>
      </c>
    </row>
    <row r="6" spans="2:55" s="165" customFormat="1" ht="21.75" customHeight="1">
      <c r="B6" s="168" t="s">
        <v>34</v>
      </c>
      <c r="C6" s="169"/>
      <c r="D6" s="169"/>
      <c r="E6" s="169"/>
      <c r="F6" s="169"/>
      <c r="G6" s="169"/>
      <c r="H6" s="169"/>
      <c r="I6" s="169"/>
      <c r="J6" s="169"/>
      <c r="K6" s="169"/>
      <c r="L6" s="170" t="s">
        <v>314</v>
      </c>
      <c r="M6" s="170" t="s">
        <v>314</v>
      </c>
      <c r="N6" s="169"/>
      <c r="O6" s="169"/>
      <c r="P6" s="169"/>
      <c r="Q6" s="169"/>
      <c r="R6" s="169"/>
      <c r="S6" s="173"/>
      <c r="T6" s="171" t="s">
        <v>20</v>
      </c>
      <c r="U6" s="169" t="s">
        <v>20</v>
      </c>
      <c r="V6" s="169"/>
      <c r="W6" s="169"/>
      <c r="X6" s="169"/>
      <c r="Y6" s="169"/>
      <c r="Z6" s="175" t="s">
        <v>132</v>
      </c>
      <c r="AA6" s="175" t="s">
        <v>132</v>
      </c>
      <c r="AB6" s="175" t="s">
        <v>132</v>
      </c>
      <c r="AC6" s="170" t="s">
        <v>314</v>
      </c>
      <c r="AD6" s="170" t="s">
        <v>314</v>
      </c>
      <c r="AE6" s="169"/>
      <c r="AF6" s="169"/>
      <c r="AG6" s="169"/>
      <c r="AH6" s="169"/>
      <c r="AI6" s="169"/>
      <c r="AJ6" s="169"/>
      <c r="AK6" s="169"/>
      <c r="AL6" s="169"/>
      <c r="AM6" s="169"/>
      <c r="AN6" s="175"/>
      <c r="AO6" s="175"/>
      <c r="AP6" s="175"/>
      <c r="AQ6" s="175"/>
      <c r="AR6" s="172"/>
      <c r="AS6" s="172"/>
      <c r="AT6" s="172"/>
      <c r="AU6" s="169" t="s">
        <v>20</v>
      </c>
      <c r="AV6" s="169" t="s">
        <v>20</v>
      </c>
      <c r="AW6" s="169" t="s">
        <v>20</v>
      </c>
      <c r="AX6" s="169" t="s">
        <v>20</v>
      </c>
      <c r="AY6" s="169" t="s">
        <v>20</v>
      </c>
      <c r="AZ6" s="169" t="s">
        <v>20</v>
      </c>
      <c r="BA6" s="169" t="s">
        <v>20</v>
      </c>
      <c r="BB6" s="169" t="s">
        <v>20</v>
      </c>
      <c r="BC6" s="168" t="s">
        <v>34</v>
      </c>
    </row>
    <row r="7" spans="2:55" s="165" customFormat="1" ht="26.25" customHeight="1">
      <c r="B7" s="168" t="s">
        <v>71</v>
      </c>
      <c r="C7" s="169"/>
      <c r="D7" s="169"/>
      <c r="E7" s="169"/>
      <c r="F7" s="169"/>
      <c r="G7" s="169"/>
      <c r="H7" s="169"/>
      <c r="I7" s="169"/>
      <c r="J7" s="169"/>
      <c r="K7" s="169"/>
      <c r="L7" s="169"/>
      <c r="M7" s="175"/>
      <c r="N7" s="170" t="s">
        <v>314</v>
      </c>
      <c r="O7" s="170" t="s">
        <v>314</v>
      </c>
      <c r="P7" s="175"/>
      <c r="Q7" s="175"/>
      <c r="R7" s="175"/>
      <c r="S7" s="175"/>
      <c r="T7" s="171" t="s">
        <v>20</v>
      </c>
      <c r="U7" s="169" t="s">
        <v>20</v>
      </c>
      <c r="V7" s="175"/>
      <c r="W7" s="175"/>
      <c r="X7" s="175"/>
      <c r="Y7" s="175"/>
      <c r="Z7" s="175"/>
      <c r="AA7" s="175"/>
      <c r="AB7" s="175"/>
      <c r="AC7" s="169"/>
      <c r="AD7" s="169"/>
      <c r="AE7" s="170" t="s">
        <v>314</v>
      </c>
      <c r="AF7" s="170" t="s">
        <v>314</v>
      </c>
      <c r="AG7" s="175" t="s">
        <v>133</v>
      </c>
      <c r="AH7" s="175" t="s">
        <v>133</v>
      </c>
      <c r="AI7" s="175" t="s">
        <v>133</v>
      </c>
      <c r="AJ7" s="175" t="s">
        <v>133</v>
      </c>
      <c r="AK7" s="175" t="s">
        <v>133</v>
      </c>
      <c r="AL7" s="175" t="s">
        <v>133</v>
      </c>
      <c r="AM7" s="175" t="s">
        <v>133</v>
      </c>
      <c r="AN7" s="175" t="s">
        <v>133</v>
      </c>
      <c r="AO7" s="173"/>
      <c r="AP7" s="173"/>
      <c r="AQ7" s="175"/>
      <c r="AR7" s="175"/>
      <c r="AS7" s="175"/>
      <c r="AT7" s="175"/>
      <c r="AU7" s="169" t="s">
        <v>20</v>
      </c>
      <c r="AV7" s="169" t="s">
        <v>20</v>
      </c>
      <c r="AW7" s="169" t="s">
        <v>20</v>
      </c>
      <c r="AX7" s="169" t="s">
        <v>20</v>
      </c>
      <c r="AY7" s="169" t="s">
        <v>20</v>
      </c>
      <c r="AZ7" s="169" t="s">
        <v>20</v>
      </c>
      <c r="BA7" s="169" t="s">
        <v>20</v>
      </c>
      <c r="BB7" s="169" t="s">
        <v>20</v>
      </c>
      <c r="BC7" s="168" t="s">
        <v>71</v>
      </c>
    </row>
    <row r="8" spans="2:57" s="165" customFormat="1" ht="28.5" customHeight="1">
      <c r="B8" s="168" t="s">
        <v>111</v>
      </c>
      <c r="C8" s="169"/>
      <c r="D8" s="169"/>
      <c r="E8" s="169"/>
      <c r="F8" s="169"/>
      <c r="G8" s="169"/>
      <c r="H8" s="169"/>
      <c r="I8" s="169"/>
      <c r="J8" s="169"/>
      <c r="K8" s="169"/>
      <c r="L8" s="169"/>
      <c r="M8" s="169"/>
      <c r="N8" s="172"/>
      <c r="O8" s="172"/>
      <c r="P8" s="170" t="s">
        <v>314</v>
      </c>
      <c r="Q8" s="170" t="s">
        <v>314</v>
      </c>
      <c r="R8" s="175"/>
      <c r="S8" s="175"/>
      <c r="T8" s="171" t="s">
        <v>20</v>
      </c>
      <c r="U8" s="169" t="s">
        <v>20</v>
      </c>
      <c r="V8" s="175"/>
      <c r="W8" s="175"/>
      <c r="X8" s="175"/>
      <c r="Y8" s="175"/>
      <c r="Z8" s="175"/>
      <c r="AA8" s="175" t="s">
        <v>133</v>
      </c>
      <c r="AB8" s="175" t="s">
        <v>133</v>
      </c>
      <c r="AC8" s="175" t="s">
        <v>133</v>
      </c>
      <c r="AD8" s="175" t="s">
        <v>133</v>
      </c>
      <c r="AE8" s="175" t="s">
        <v>133</v>
      </c>
      <c r="AF8" s="175" t="s">
        <v>133</v>
      </c>
      <c r="AG8" s="175" t="s">
        <v>133</v>
      </c>
      <c r="AH8" s="175" t="s">
        <v>133</v>
      </c>
      <c r="AI8" s="170" t="s">
        <v>314</v>
      </c>
      <c r="AJ8" s="170" t="s">
        <v>314</v>
      </c>
      <c r="AK8" s="169" t="s">
        <v>110</v>
      </c>
      <c r="AL8" s="169" t="s">
        <v>110</v>
      </c>
      <c r="AM8" s="169" t="s">
        <v>110</v>
      </c>
      <c r="AN8" s="169" t="s">
        <v>110</v>
      </c>
      <c r="AO8" s="176" t="s">
        <v>21</v>
      </c>
      <c r="AP8" s="176" t="s">
        <v>21</v>
      </c>
      <c r="AQ8" s="176" t="s">
        <v>21</v>
      </c>
      <c r="AR8" s="176" t="s">
        <v>21</v>
      </c>
      <c r="AS8" s="177" t="s">
        <v>64</v>
      </c>
      <c r="AT8" s="177" t="s">
        <v>64</v>
      </c>
      <c r="AU8" s="169"/>
      <c r="AV8" s="169"/>
      <c r="AW8" s="169"/>
      <c r="AX8" s="169"/>
      <c r="AY8" s="169"/>
      <c r="AZ8" s="169"/>
      <c r="BA8" s="169"/>
      <c r="BB8" s="169"/>
      <c r="BC8" s="168" t="s">
        <v>111</v>
      </c>
      <c r="BE8" s="178"/>
    </row>
    <row r="9" s="165" customFormat="1" ht="9" customHeight="1"/>
    <row r="10" spans="3:16" s="165" customFormat="1" ht="15.75">
      <c r="C10" s="267" t="s">
        <v>18</v>
      </c>
      <c r="D10" s="267"/>
      <c r="E10" s="267"/>
      <c r="F10" s="267"/>
      <c r="G10" s="267"/>
      <c r="H10" s="267"/>
      <c r="I10" s="179"/>
      <c r="J10" s="179"/>
      <c r="K10" s="179"/>
      <c r="L10" s="179"/>
      <c r="M10" s="179"/>
      <c r="N10" s="179"/>
      <c r="O10" s="180"/>
      <c r="P10" s="180"/>
    </row>
    <row r="11" s="165" customFormat="1" ht="9" customHeight="1"/>
    <row r="12" spans="2:44" s="165" customFormat="1" ht="15.75" customHeight="1">
      <c r="B12" s="261" t="s">
        <v>315</v>
      </c>
      <c r="C12" s="261"/>
      <c r="D12" s="261"/>
      <c r="E12" s="270"/>
      <c r="F12" s="181"/>
      <c r="G12" s="261" t="s">
        <v>316</v>
      </c>
      <c r="H12" s="261"/>
      <c r="I12" s="261"/>
      <c r="J12" s="181"/>
      <c r="K12" s="260" t="s">
        <v>22</v>
      </c>
      <c r="L12" s="260"/>
      <c r="M12" s="260"/>
      <c r="N12" s="180"/>
      <c r="O12" s="261" t="s">
        <v>23</v>
      </c>
      <c r="P12" s="261"/>
      <c r="Q12" s="261"/>
      <c r="R12" s="261"/>
      <c r="S12" s="261"/>
      <c r="U12" s="261" t="s">
        <v>24</v>
      </c>
      <c r="V12" s="261"/>
      <c r="W12" s="261"/>
      <c r="X12" s="261"/>
      <c r="Y12" s="261"/>
      <c r="Z12" s="180"/>
      <c r="AA12" s="260" t="s">
        <v>134</v>
      </c>
      <c r="AB12" s="260"/>
      <c r="AC12" s="260"/>
      <c r="AD12" s="260"/>
      <c r="AE12" s="260"/>
      <c r="AF12" s="260"/>
      <c r="AH12" s="260" t="s">
        <v>25</v>
      </c>
      <c r="AI12" s="260"/>
      <c r="AJ12" s="260"/>
      <c r="AK12" s="260"/>
      <c r="AL12" s="260"/>
      <c r="AN12" s="261" t="s">
        <v>135</v>
      </c>
      <c r="AO12" s="261"/>
      <c r="AP12" s="261"/>
      <c r="AQ12" s="261"/>
      <c r="AR12" s="261"/>
    </row>
    <row r="13" spans="2:44" s="165" customFormat="1" ht="15.75">
      <c r="B13" s="261"/>
      <c r="C13" s="261"/>
      <c r="D13" s="261"/>
      <c r="E13" s="270"/>
      <c r="F13" s="181"/>
      <c r="G13" s="261"/>
      <c r="H13" s="261"/>
      <c r="I13" s="261"/>
      <c r="J13" s="181"/>
      <c r="K13" s="260"/>
      <c r="L13" s="260"/>
      <c r="M13" s="260"/>
      <c r="N13" s="180"/>
      <c r="O13" s="261"/>
      <c r="P13" s="261"/>
      <c r="Q13" s="261"/>
      <c r="R13" s="261"/>
      <c r="S13" s="261"/>
      <c r="U13" s="261"/>
      <c r="V13" s="261"/>
      <c r="W13" s="261"/>
      <c r="X13" s="261"/>
      <c r="Y13" s="261"/>
      <c r="Z13" s="180"/>
      <c r="AA13" s="260"/>
      <c r="AB13" s="260"/>
      <c r="AC13" s="260"/>
      <c r="AD13" s="260"/>
      <c r="AE13" s="260"/>
      <c r="AF13" s="260"/>
      <c r="AH13" s="260"/>
      <c r="AI13" s="260"/>
      <c r="AJ13" s="260"/>
      <c r="AK13" s="260"/>
      <c r="AL13" s="260"/>
      <c r="AN13" s="261"/>
      <c r="AO13" s="261"/>
      <c r="AP13" s="261"/>
      <c r="AQ13" s="261"/>
      <c r="AR13" s="261"/>
    </row>
    <row r="14" spans="2:44" s="165" customFormat="1" ht="16.5" customHeight="1">
      <c r="B14" s="261"/>
      <c r="C14" s="261"/>
      <c r="D14" s="261"/>
      <c r="E14" s="270"/>
      <c r="F14" s="181"/>
      <c r="G14" s="261"/>
      <c r="H14" s="261"/>
      <c r="I14" s="261"/>
      <c r="J14" s="181"/>
      <c r="K14" s="260"/>
      <c r="L14" s="260"/>
      <c r="M14" s="260"/>
      <c r="O14" s="261"/>
      <c r="P14" s="261"/>
      <c r="Q14" s="261"/>
      <c r="R14" s="261"/>
      <c r="S14" s="261"/>
      <c r="U14" s="261"/>
      <c r="V14" s="261"/>
      <c r="W14" s="261"/>
      <c r="X14" s="261"/>
      <c r="Y14" s="261"/>
      <c r="AA14" s="260"/>
      <c r="AB14" s="260"/>
      <c r="AC14" s="260"/>
      <c r="AD14" s="260"/>
      <c r="AE14" s="260"/>
      <c r="AF14" s="260"/>
      <c r="AH14" s="260"/>
      <c r="AI14" s="260"/>
      <c r="AJ14" s="260"/>
      <c r="AK14" s="260"/>
      <c r="AL14" s="260"/>
      <c r="AN14" s="261"/>
      <c r="AO14" s="261"/>
      <c r="AP14" s="261"/>
      <c r="AQ14" s="261"/>
      <c r="AR14" s="261"/>
    </row>
    <row r="15" spans="2:44" s="165" customFormat="1" ht="7.5" customHeight="1">
      <c r="B15" s="182"/>
      <c r="C15" s="182"/>
      <c r="D15" s="182"/>
      <c r="E15" s="182"/>
      <c r="F15" s="182"/>
      <c r="G15" s="182"/>
      <c r="I15" s="182"/>
      <c r="J15" s="182"/>
      <c r="K15" s="182"/>
      <c r="L15" s="182"/>
      <c r="M15" s="182"/>
      <c r="O15" s="261"/>
      <c r="P15" s="261"/>
      <c r="Q15" s="261"/>
      <c r="R15" s="261"/>
      <c r="S15" s="261"/>
      <c r="U15" s="261"/>
      <c r="V15" s="261"/>
      <c r="W15" s="261"/>
      <c r="X15" s="261"/>
      <c r="Y15" s="261"/>
      <c r="AN15" s="261"/>
      <c r="AO15" s="261"/>
      <c r="AP15" s="261"/>
      <c r="AQ15" s="261"/>
      <c r="AR15" s="261"/>
    </row>
    <row r="16" spans="2:43" s="165" customFormat="1" ht="15.75">
      <c r="B16" s="183"/>
      <c r="C16" s="184"/>
      <c r="D16" s="185"/>
      <c r="G16" s="250" t="s">
        <v>314</v>
      </c>
      <c r="H16" s="251"/>
      <c r="I16" s="252"/>
      <c r="K16" s="259" t="s">
        <v>132</v>
      </c>
      <c r="L16" s="232"/>
      <c r="M16" s="233"/>
      <c r="P16" s="259" t="s">
        <v>133</v>
      </c>
      <c r="Q16" s="232"/>
      <c r="R16" s="233"/>
      <c r="S16" s="186"/>
      <c r="T16" s="186"/>
      <c r="U16" s="186"/>
      <c r="V16" s="259" t="s">
        <v>19</v>
      </c>
      <c r="W16" s="232"/>
      <c r="X16" s="233"/>
      <c r="Y16" s="186"/>
      <c r="Z16" s="186"/>
      <c r="AA16" s="186"/>
      <c r="AB16" s="186"/>
      <c r="AC16" s="259" t="s">
        <v>64</v>
      </c>
      <c r="AD16" s="232"/>
      <c r="AE16" s="233"/>
      <c r="AF16" s="186"/>
      <c r="AG16" s="186"/>
      <c r="AH16" s="186"/>
      <c r="AI16" s="259" t="s">
        <v>20</v>
      </c>
      <c r="AJ16" s="232"/>
      <c r="AK16" s="233"/>
      <c r="AL16" s="186"/>
      <c r="AM16" s="186"/>
      <c r="AN16" s="186"/>
      <c r="AO16" s="231" t="s">
        <v>21</v>
      </c>
      <c r="AP16" s="232"/>
      <c r="AQ16" s="233"/>
    </row>
    <row r="17" spans="2:43" s="165" customFormat="1" ht="15.75">
      <c r="B17" s="187"/>
      <c r="C17" s="188"/>
      <c r="D17" s="189"/>
      <c r="F17" s="186"/>
      <c r="G17" s="253"/>
      <c r="H17" s="254"/>
      <c r="I17" s="255"/>
      <c r="K17" s="234"/>
      <c r="L17" s="235"/>
      <c r="M17" s="236"/>
      <c r="P17" s="234"/>
      <c r="Q17" s="235"/>
      <c r="R17" s="236"/>
      <c r="S17" s="186"/>
      <c r="T17" s="186"/>
      <c r="U17" s="186"/>
      <c r="V17" s="234"/>
      <c r="W17" s="235"/>
      <c r="X17" s="236"/>
      <c r="Y17" s="186"/>
      <c r="Z17" s="186"/>
      <c r="AA17" s="186"/>
      <c r="AB17" s="186"/>
      <c r="AC17" s="234"/>
      <c r="AD17" s="235"/>
      <c r="AE17" s="236"/>
      <c r="AF17" s="186"/>
      <c r="AG17" s="186"/>
      <c r="AH17" s="186"/>
      <c r="AI17" s="234"/>
      <c r="AJ17" s="235"/>
      <c r="AK17" s="236"/>
      <c r="AL17" s="186"/>
      <c r="AM17" s="186"/>
      <c r="AN17" s="186"/>
      <c r="AO17" s="234"/>
      <c r="AP17" s="235"/>
      <c r="AQ17" s="236"/>
    </row>
    <row r="18" spans="9:46" s="165" customFormat="1" ht="15.75">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row>
    <row r="19" spans="2:55" s="165" customFormat="1" ht="18.75">
      <c r="B19" s="237" t="s">
        <v>130</v>
      </c>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row>
    <row r="20" s="165" customFormat="1" ht="15.75"/>
    <row r="21" spans="2:55" s="190" customFormat="1" ht="15.75" customHeight="1">
      <c r="B21" s="238" t="s">
        <v>16</v>
      </c>
      <c r="C21" s="239"/>
      <c r="D21" s="239"/>
      <c r="E21" s="240"/>
      <c r="F21" s="244" t="s">
        <v>317</v>
      </c>
      <c r="G21" s="245"/>
      <c r="H21" s="245"/>
      <c r="I21" s="245"/>
      <c r="J21" s="245"/>
      <c r="K21" s="245"/>
      <c r="L21" s="245"/>
      <c r="M21" s="245"/>
      <c r="N21" s="246"/>
      <c r="O21" s="238" t="s">
        <v>316</v>
      </c>
      <c r="P21" s="239"/>
      <c r="Q21" s="239"/>
      <c r="R21" s="239"/>
      <c r="S21" s="239"/>
      <c r="T21" s="239"/>
      <c r="U21" s="239"/>
      <c r="V21" s="238" t="s">
        <v>22</v>
      </c>
      <c r="W21" s="239"/>
      <c r="X21" s="239"/>
      <c r="Y21" s="239"/>
      <c r="Z21" s="240"/>
      <c r="AA21" s="272" t="s">
        <v>37</v>
      </c>
      <c r="AB21" s="273"/>
      <c r="AC21" s="273"/>
      <c r="AD21" s="273"/>
      <c r="AE21" s="273"/>
      <c r="AF21" s="273"/>
      <c r="AG21" s="273"/>
      <c r="AH21" s="273"/>
      <c r="AI21" s="273"/>
      <c r="AJ21" s="273"/>
      <c r="AK21" s="273"/>
      <c r="AL21" s="273"/>
      <c r="AM21" s="273"/>
      <c r="AN21" s="274"/>
      <c r="AO21" s="238" t="s">
        <v>36</v>
      </c>
      <c r="AP21" s="239"/>
      <c r="AQ21" s="239"/>
      <c r="AR21" s="239"/>
      <c r="AS21" s="239"/>
      <c r="AT21" s="239"/>
      <c r="AU21" s="238" t="s">
        <v>25</v>
      </c>
      <c r="AV21" s="239"/>
      <c r="AW21" s="239"/>
      <c r="AX21" s="239"/>
      <c r="AY21" s="240"/>
      <c r="AZ21" s="238" t="s">
        <v>35</v>
      </c>
      <c r="BA21" s="239"/>
      <c r="BB21" s="239"/>
      <c r="BC21" s="240"/>
    </row>
    <row r="22" spans="2:55" s="190" customFormat="1" ht="37.5" customHeight="1">
      <c r="B22" s="241"/>
      <c r="C22" s="242"/>
      <c r="D22" s="242"/>
      <c r="E22" s="243"/>
      <c r="F22" s="247"/>
      <c r="G22" s="248"/>
      <c r="H22" s="248"/>
      <c r="I22" s="248"/>
      <c r="J22" s="248"/>
      <c r="K22" s="248"/>
      <c r="L22" s="248"/>
      <c r="M22" s="248"/>
      <c r="N22" s="249"/>
      <c r="O22" s="241"/>
      <c r="P22" s="242"/>
      <c r="Q22" s="242"/>
      <c r="R22" s="242"/>
      <c r="S22" s="242"/>
      <c r="T22" s="242"/>
      <c r="U22" s="242"/>
      <c r="V22" s="241"/>
      <c r="W22" s="242"/>
      <c r="X22" s="242"/>
      <c r="Y22" s="242"/>
      <c r="Z22" s="243"/>
      <c r="AA22" s="272" t="s">
        <v>38</v>
      </c>
      <c r="AB22" s="273"/>
      <c r="AC22" s="273"/>
      <c r="AD22" s="273"/>
      <c r="AE22" s="273"/>
      <c r="AF22" s="273"/>
      <c r="AG22" s="274"/>
      <c r="AH22" s="272" t="s">
        <v>141</v>
      </c>
      <c r="AI22" s="273"/>
      <c r="AJ22" s="273"/>
      <c r="AK22" s="273"/>
      <c r="AL22" s="273"/>
      <c r="AM22" s="273"/>
      <c r="AN22" s="274"/>
      <c r="AO22" s="241"/>
      <c r="AP22" s="242"/>
      <c r="AQ22" s="242"/>
      <c r="AR22" s="242"/>
      <c r="AS22" s="242"/>
      <c r="AT22" s="242"/>
      <c r="AU22" s="241"/>
      <c r="AV22" s="242"/>
      <c r="AW22" s="242"/>
      <c r="AX22" s="242"/>
      <c r="AY22" s="243"/>
      <c r="AZ22" s="241"/>
      <c r="BA22" s="242"/>
      <c r="BB22" s="242"/>
      <c r="BC22" s="243"/>
    </row>
    <row r="23" spans="2:55" s="191" customFormat="1" ht="11.25" customHeight="1">
      <c r="B23" s="256" t="s">
        <v>33</v>
      </c>
      <c r="C23" s="257"/>
      <c r="D23" s="257"/>
      <c r="E23" s="258"/>
      <c r="F23" s="256" t="s">
        <v>34</v>
      </c>
      <c r="G23" s="257"/>
      <c r="H23" s="257"/>
      <c r="I23" s="257"/>
      <c r="J23" s="257"/>
      <c r="K23" s="257"/>
      <c r="L23" s="257"/>
      <c r="M23" s="257"/>
      <c r="N23" s="258"/>
      <c r="O23" s="256" t="s">
        <v>34</v>
      </c>
      <c r="P23" s="257"/>
      <c r="Q23" s="257"/>
      <c r="R23" s="257"/>
      <c r="S23" s="257"/>
      <c r="T23" s="257"/>
      <c r="U23" s="257"/>
      <c r="V23" s="227">
        <v>3</v>
      </c>
      <c r="W23" s="228"/>
      <c r="X23" s="228"/>
      <c r="Y23" s="228"/>
      <c r="Z23" s="229"/>
      <c r="AA23" s="227">
        <v>4</v>
      </c>
      <c r="AB23" s="228"/>
      <c r="AC23" s="228"/>
      <c r="AD23" s="228"/>
      <c r="AE23" s="228"/>
      <c r="AF23" s="228"/>
      <c r="AG23" s="229"/>
      <c r="AH23" s="227">
        <v>5</v>
      </c>
      <c r="AI23" s="228"/>
      <c r="AJ23" s="228"/>
      <c r="AK23" s="228"/>
      <c r="AL23" s="228"/>
      <c r="AM23" s="228"/>
      <c r="AN23" s="229"/>
      <c r="AO23" s="227">
        <v>7</v>
      </c>
      <c r="AP23" s="228"/>
      <c r="AQ23" s="228"/>
      <c r="AR23" s="228"/>
      <c r="AS23" s="228"/>
      <c r="AT23" s="228"/>
      <c r="AU23" s="227">
        <v>8</v>
      </c>
      <c r="AV23" s="228"/>
      <c r="AW23" s="228"/>
      <c r="AX23" s="228"/>
      <c r="AY23" s="229"/>
      <c r="AZ23" s="227">
        <v>9</v>
      </c>
      <c r="BA23" s="228"/>
      <c r="BB23" s="228"/>
      <c r="BC23" s="229"/>
    </row>
    <row r="24" spans="2:55" s="165" customFormat="1" ht="15.75">
      <c r="B24" s="230" t="s">
        <v>318</v>
      </c>
      <c r="C24" s="230"/>
      <c r="D24" s="230"/>
      <c r="E24" s="230"/>
      <c r="F24" s="221">
        <v>25</v>
      </c>
      <c r="G24" s="222"/>
      <c r="H24" s="222"/>
      <c r="I24" s="222"/>
      <c r="J24" s="222"/>
      <c r="K24" s="222"/>
      <c r="L24" s="222"/>
      <c r="M24" s="222"/>
      <c r="N24" s="222"/>
      <c r="O24" s="221">
        <v>4</v>
      </c>
      <c r="P24" s="222"/>
      <c r="Q24" s="222"/>
      <c r="R24" s="222"/>
      <c r="S24" s="222"/>
      <c r="T24" s="222"/>
      <c r="U24" s="222"/>
      <c r="V24" s="221"/>
      <c r="W24" s="222"/>
      <c r="X24" s="222"/>
      <c r="Y24" s="222"/>
      <c r="Z24" s="223"/>
      <c r="AA24" s="221"/>
      <c r="AB24" s="222"/>
      <c r="AC24" s="222"/>
      <c r="AD24" s="222"/>
      <c r="AE24" s="222"/>
      <c r="AF24" s="222"/>
      <c r="AG24" s="223"/>
      <c r="AH24" s="221"/>
      <c r="AI24" s="222"/>
      <c r="AJ24" s="222"/>
      <c r="AK24" s="222"/>
      <c r="AL24" s="222"/>
      <c r="AM24" s="222"/>
      <c r="AN24" s="223"/>
      <c r="AO24" s="221"/>
      <c r="AP24" s="222"/>
      <c r="AQ24" s="222"/>
      <c r="AR24" s="222"/>
      <c r="AS24" s="222"/>
      <c r="AT24" s="223"/>
      <c r="AU24" s="221">
        <v>9</v>
      </c>
      <c r="AV24" s="222"/>
      <c r="AW24" s="222"/>
      <c r="AX24" s="222"/>
      <c r="AY24" s="223"/>
      <c r="AZ24" s="275">
        <f>SUM(F24:AY24)</f>
        <v>38</v>
      </c>
      <c r="BA24" s="275"/>
      <c r="BB24" s="275"/>
      <c r="BC24" s="275"/>
    </row>
    <row r="25" spans="2:55" s="165" customFormat="1" ht="15.75">
      <c r="B25" s="230" t="s">
        <v>39</v>
      </c>
      <c r="C25" s="230"/>
      <c r="D25" s="230"/>
      <c r="E25" s="230"/>
      <c r="F25" s="221">
        <v>21</v>
      </c>
      <c r="G25" s="222"/>
      <c r="H25" s="222"/>
      <c r="I25" s="222"/>
      <c r="J25" s="222"/>
      <c r="K25" s="222"/>
      <c r="L25" s="222"/>
      <c r="M25" s="222"/>
      <c r="N25" s="222"/>
      <c r="O25" s="221">
        <v>4</v>
      </c>
      <c r="P25" s="222"/>
      <c r="Q25" s="222"/>
      <c r="R25" s="222"/>
      <c r="S25" s="222"/>
      <c r="T25" s="222"/>
      <c r="U25" s="222"/>
      <c r="V25" s="221">
        <v>3</v>
      </c>
      <c r="W25" s="222"/>
      <c r="X25" s="222"/>
      <c r="Y25" s="222"/>
      <c r="Z25" s="223"/>
      <c r="AA25" s="221"/>
      <c r="AB25" s="222"/>
      <c r="AC25" s="222"/>
      <c r="AD25" s="222"/>
      <c r="AE25" s="222"/>
      <c r="AF25" s="222"/>
      <c r="AG25" s="223"/>
      <c r="AH25" s="221"/>
      <c r="AI25" s="222"/>
      <c r="AJ25" s="222"/>
      <c r="AK25" s="222"/>
      <c r="AL25" s="222"/>
      <c r="AM25" s="222"/>
      <c r="AN25" s="223"/>
      <c r="AO25" s="221"/>
      <c r="AP25" s="222"/>
      <c r="AQ25" s="222"/>
      <c r="AR25" s="222"/>
      <c r="AS25" s="222"/>
      <c r="AT25" s="223"/>
      <c r="AU25" s="221">
        <v>9</v>
      </c>
      <c r="AV25" s="222"/>
      <c r="AW25" s="222"/>
      <c r="AX25" s="222"/>
      <c r="AY25" s="223"/>
      <c r="AZ25" s="275">
        <f>SUM(F25:AY25)</f>
        <v>37</v>
      </c>
      <c r="BA25" s="275"/>
      <c r="BB25" s="275"/>
      <c r="BC25" s="275"/>
    </row>
    <row r="26" spans="2:55" s="165" customFormat="1" ht="15.75">
      <c r="B26" s="230" t="s">
        <v>104</v>
      </c>
      <c r="C26" s="230"/>
      <c r="D26" s="230"/>
      <c r="E26" s="230"/>
      <c r="F26" s="221">
        <v>16</v>
      </c>
      <c r="G26" s="222"/>
      <c r="H26" s="222"/>
      <c r="I26" s="222"/>
      <c r="J26" s="222"/>
      <c r="K26" s="222"/>
      <c r="L26" s="222"/>
      <c r="M26" s="222"/>
      <c r="N26" s="222"/>
      <c r="O26" s="221">
        <v>4</v>
      </c>
      <c r="P26" s="222"/>
      <c r="Q26" s="222"/>
      <c r="R26" s="222"/>
      <c r="S26" s="222"/>
      <c r="T26" s="222"/>
      <c r="U26" s="222"/>
      <c r="V26" s="221"/>
      <c r="W26" s="222"/>
      <c r="X26" s="222"/>
      <c r="Y26" s="222"/>
      <c r="Z26" s="223"/>
      <c r="AA26" s="221">
        <v>8</v>
      </c>
      <c r="AB26" s="222"/>
      <c r="AC26" s="222"/>
      <c r="AD26" s="222"/>
      <c r="AE26" s="222"/>
      <c r="AF26" s="222"/>
      <c r="AG26" s="223"/>
      <c r="AH26" s="221"/>
      <c r="AI26" s="222"/>
      <c r="AJ26" s="222"/>
      <c r="AK26" s="222"/>
      <c r="AL26" s="222"/>
      <c r="AM26" s="222"/>
      <c r="AN26" s="223"/>
      <c r="AO26" s="221"/>
      <c r="AP26" s="222"/>
      <c r="AQ26" s="222"/>
      <c r="AR26" s="222"/>
      <c r="AS26" s="222"/>
      <c r="AT26" s="223"/>
      <c r="AU26" s="221">
        <v>8</v>
      </c>
      <c r="AV26" s="222"/>
      <c r="AW26" s="222"/>
      <c r="AX26" s="222"/>
      <c r="AY26" s="223"/>
      <c r="AZ26" s="275">
        <f>SUM(F26:AY26)</f>
        <v>36</v>
      </c>
      <c r="BA26" s="275"/>
      <c r="BB26" s="275"/>
      <c r="BC26" s="275"/>
    </row>
    <row r="27" spans="2:55" s="165" customFormat="1" ht="15.75">
      <c r="B27" s="218" t="s">
        <v>116</v>
      </c>
      <c r="C27" s="219"/>
      <c r="D27" s="219"/>
      <c r="E27" s="220"/>
      <c r="F27" s="221">
        <v>12</v>
      </c>
      <c r="G27" s="222"/>
      <c r="H27" s="222"/>
      <c r="I27" s="222"/>
      <c r="J27" s="222"/>
      <c r="K27" s="222"/>
      <c r="L27" s="222"/>
      <c r="M27" s="222"/>
      <c r="N27" s="223"/>
      <c r="O27" s="221">
        <v>4</v>
      </c>
      <c r="P27" s="222"/>
      <c r="Q27" s="222"/>
      <c r="R27" s="222"/>
      <c r="S27" s="222"/>
      <c r="T27" s="222"/>
      <c r="U27" s="222"/>
      <c r="V27" s="221"/>
      <c r="W27" s="222"/>
      <c r="X27" s="222"/>
      <c r="Y27" s="222"/>
      <c r="Z27" s="223"/>
      <c r="AA27" s="221">
        <v>8</v>
      </c>
      <c r="AB27" s="222"/>
      <c r="AC27" s="222"/>
      <c r="AD27" s="222"/>
      <c r="AE27" s="222"/>
      <c r="AF27" s="222"/>
      <c r="AG27" s="223"/>
      <c r="AH27" s="221">
        <v>4</v>
      </c>
      <c r="AI27" s="222"/>
      <c r="AJ27" s="222"/>
      <c r="AK27" s="222"/>
      <c r="AL27" s="222"/>
      <c r="AM27" s="222"/>
      <c r="AN27" s="223"/>
      <c r="AO27" s="221">
        <v>6</v>
      </c>
      <c r="AP27" s="222"/>
      <c r="AQ27" s="222"/>
      <c r="AR27" s="222"/>
      <c r="AS27" s="222"/>
      <c r="AT27" s="223"/>
      <c r="AU27" s="221">
        <v>2</v>
      </c>
      <c r="AV27" s="222"/>
      <c r="AW27" s="222"/>
      <c r="AX27" s="222"/>
      <c r="AY27" s="223"/>
      <c r="AZ27" s="221">
        <f>SUM(F27:AY27)</f>
        <v>36</v>
      </c>
      <c r="BA27" s="222"/>
      <c r="BB27" s="222"/>
      <c r="BC27" s="223"/>
    </row>
    <row r="28" spans="2:55" s="191" customFormat="1" ht="15.75">
      <c r="B28" s="224" t="s">
        <v>35</v>
      </c>
      <c r="C28" s="224"/>
      <c r="D28" s="224"/>
      <c r="E28" s="224"/>
      <c r="F28" s="225">
        <f>SUM(F24:N27)</f>
        <v>74</v>
      </c>
      <c r="G28" s="226"/>
      <c r="H28" s="226"/>
      <c r="I28" s="226"/>
      <c r="J28" s="226"/>
      <c r="K28" s="226"/>
      <c r="L28" s="226"/>
      <c r="M28" s="226"/>
      <c r="N28" s="226"/>
      <c r="O28" s="225">
        <f>SUM(O24:U27)</f>
        <v>16</v>
      </c>
      <c r="P28" s="226"/>
      <c r="Q28" s="226"/>
      <c r="R28" s="226"/>
      <c r="S28" s="226"/>
      <c r="T28" s="226"/>
      <c r="U28" s="226"/>
      <c r="V28" s="225">
        <f>SUM(V24:Z27)</f>
        <v>3</v>
      </c>
      <c r="W28" s="226"/>
      <c r="X28" s="226"/>
      <c r="Y28" s="226"/>
      <c r="Z28" s="276"/>
      <c r="AA28" s="225">
        <f>SUM(AA24:AG27)</f>
        <v>16</v>
      </c>
      <c r="AB28" s="226"/>
      <c r="AC28" s="226"/>
      <c r="AD28" s="226"/>
      <c r="AE28" s="226"/>
      <c r="AF28" s="226"/>
      <c r="AG28" s="276"/>
      <c r="AH28" s="225">
        <f>SUM(AH24:AN27)</f>
        <v>4</v>
      </c>
      <c r="AI28" s="226"/>
      <c r="AJ28" s="226"/>
      <c r="AK28" s="226"/>
      <c r="AL28" s="226"/>
      <c r="AM28" s="226"/>
      <c r="AN28" s="276"/>
      <c r="AO28" s="225">
        <f>SUM(AO24:AT27)</f>
        <v>6</v>
      </c>
      <c r="AP28" s="226"/>
      <c r="AQ28" s="226"/>
      <c r="AR28" s="226"/>
      <c r="AS28" s="226"/>
      <c r="AT28" s="276"/>
      <c r="AU28" s="277">
        <f>SUM(AU24:AY27)</f>
        <v>28</v>
      </c>
      <c r="AV28" s="277"/>
      <c r="AW28" s="277"/>
      <c r="AX28" s="277"/>
      <c r="AY28" s="277"/>
      <c r="AZ28" s="277">
        <f>SUM(AZ24:BC27)</f>
        <v>147</v>
      </c>
      <c r="BA28" s="277"/>
      <c r="BB28" s="277"/>
      <c r="BC28" s="277"/>
    </row>
    <row r="29" ht="15.75"/>
    <row r="30" ht="15.75"/>
    <row r="31" ht="15.75"/>
    <row r="32" ht="15.75"/>
    <row r="33" ht="15.75"/>
    <row r="34" ht="15.75"/>
  </sheetData>
  <sheetProtection/>
  <mergeCells count="105">
    <mergeCell ref="AZ28:BC28"/>
    <mergeCell ref="O27:U27"/>
    <mergeCell ref="V27:Z27"/>
    <mergeCell ref="O28:U28"/>
    <mergeCell ref="V28:Z28"/>
    <mergeCell ref="AA28:AG28"/>
    <mergeCell ref="AH28:AN28"/>
    <mergeCell ref="AO28:AT28"/>
    <mergeCell ref="AU28:AY28"/>
    <mergeCell ref="O26:U26"/>
    <mergeCell ref="V26:Z26"/>
    <mergeCell ref="AA26:AG26"/>
    <mergeCell ref="AH26:AN26"/>
    <mergeCell ref="AO26:AT26"/>
    <mergeCell ref="AZ27:BC27"/>
    <mergeCell ref="AU25:AY25"/>
    <mergeCell ref="AA27:AG27"/>
    <mergeCell ref="AH27:AN27"/>
    <mergeCell ref="AO27:AT27"/>
    <mergeCell ref="AU27:AY27"/>
    <mergeCell ref="AZ25:BC25"/>
    <mergeCell ref="AZ24:BC24"/>
    <mergeCell ref="AH23:AN23"/>
    <mergeCell ref="AO23:AT23"/>
    <mergeCell ref="AU26:AY26"/>
    <mergeCell ref="AZ26:BC26"/>
    <mergeCell ref="O25:U25"/>
    <mergeCell ref="V25:Z25"/>
    <mergeCell ref="AA25:AG25"/>
    <mergeCell ref="AH25:AN25"/>
    <mergeCell ref="AO25:AT25"/>
    <mergeCell ref="O24:U24"/>
    <mergeCell ref="V24:Z24"/>
    <mergeCell ref="AA24:AG24"/>
    <mergeCell ref="AH24:AN24"/>
    <mergeCell ref="AO24:AT24"/>
    <mergeCell ref="AU24:AY24"/>
    <mergeCell ref="AO21:AT22"/>
    <mergeCell ref="AU21:AY22"/>
    <mergeCell ref="AZ21:BC22"/>
    <mergeCell ref="AA22:AG22"/>
    <mergeCell ref="AH22:AN22"/>
    <mergeCell ref="AZ23:BC23"/>
    <mergeCell ref="B12:E14"/>
    <mergeCell ref="G12:I14"/>
    <mergeCell ref="AC3:AF3"/>
    <mergeCell ref="AG3:AG4"/>
    <mergeCell ref="AH3:AJ3"/>
    <mergeCell ref="A1:BB1"/>
    <mergeCell ref="AK3:AK4"/>
    <mergeCell ref="AL3:AO3"/>
    <mergeCell ref="AP3:AS3"/>
    <mergeCell ref="AB3:AB4"/>
    <mergeCell ref="Y3:AA3"/>
    <mergeCell ref="B3:B4"/>
    <mergeCell ref="C3:F3"/>
    <mergeCell ref="G3:G4"/>
    <mergeCell ref="H3:J3"/>
    <mergeCell ref="K3:K4"/>
    <mergeCell ref="L3:O3"/>
    <mergeCell ref="AT3:AT4"/>
    <mergeCell ref="AU3:AW3"/>
    <mergeCell ref="AX3:AX4"/>
    <mergeCell ref="AY3:BB3"/>
    <mergeCell ref="BC3:BC4"/>
    <mergeCell ref="C10:H10"/>
    <mergeCell ref="P3:S3"/>
    <mergeCell ref="T3:T4"/>
    <mergeCell ref="U3:W3"/>
    <mergeCell ref="X3:X4"/>
    <mergeCell ref="K12:M14"/>
    <mergeCell ref="O12:S15"/>
    <mergeCell ref="U12:Y15"/>
    <mergeCell ref="AA12:AF14"/>
    <mergeCell ref="AH12:AL14"/>
    <mergeCell ref="AN12:AR15"/>
    <mergeCell ref="AA23:AG23"/>
    <mergeCell ref="K16:M17"/>
    <mergeCell ref="P16:R17"/>
    <mergeCell ref="V16:X17"/>
    <mergeCell ref="AC16:AE17"/>
    <mergeCell ref="AI16:AK17"/>
    <mergeCell ref="O21:U22"/>
    <mergeCell ref="V21:Z22"/>
    <mergeCell ref="AA21:AN21"/>
    <mergeCell ref="F26:N26"/>
    <mergeCell ref="AO16:AQ17"/>
    <mergeCell ref="B19:BC19"/>
    <mergeCell ref="B21:E22"/>
    <mergeCell ref="F21:N22"/>
    <mergeCell ref="G16:I17"/>
    <mergeCell ref="B23:E23"/>
    <mergeCell ref="F23:N23"/>
    <mergeCell ref="O23:U23"/>
    <mergeCell ref="V23:Z23"/>
    <mergeCell ref="B27:E27"/>
    <mergeCell ref="F27:N27"/>
    <mergeCell ref="B28:E28"/>
    <mergeCell ref="F28:N28"/>
    <mergeCell ref="AU23:AY23"/>
    <mergeCell ref="B24:E24"/>
    <mergeCell ref="F24:N24"/>
    <mergeCell ref="B25:E25"/>
    <mergeCell ref="F25:N25"/>
    <mergeCell ref="B26:E26"/>
  </mergeCells>
  <printOptions/>
  <pageMargins left="0.1968503937007874" right="0" top="0.7874015748031497" bottom="0" header="0"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BF74"/>
  <sheetViews>
    <sheetView zoomScaleSheetLayoutView="87" workbookViewId="0" topLeftCell="A1">
      <selection activeCell="X20" sqref="X20"/>
    </sheetView>
  </sheetViews>
  <sheetFormatPr defaultColWidth="9.140625" defaultRowHeight="12.75"/>
  <cols>
    <col min="1" max="1" width="9.57421875" style="123" customWidth="1"/>
    <col min="2" max="2" width="46.00390625" style="33" customWidth="1"/>
    <col min="3" max="3" width="11.7109375" style="54" customWidth="1"/>
    <col min="4" max="4" width="7.7109375" style="124" customWidth="1"/>
    <col min="5" max="5" width="7.28125" style="124" customWidth="1"/>
    <col min="6" max="6" width="6.57421875" style="124" customWidth="1"/>
    <col min="7" max="7" width="6.7109375" style="124" customWidth="1"/>
    <col min="8" max="8" width="6.8515625" style="124" customWidth="1"/>
    <col min="9" max="9" width="6.140625" style="125" customWidth="1"/>
    <col min="10" max="17" width="5.7109375" style="126" customWidth="1"/>
    <col min="18" max="16384" width="9.140625" style="33" customWidth="1"/>
  </cols>
  <sheetData>
    <row r="1" ht="12.75"/>
    <row r="2" spans="1:17" ht="15.75" customHeight="1">
      <c r="A2" s="316" t="s">
        <v>325</v>
      </c>
      <c r="B2" s="316"/>
      <c r="C2" s="316"/>
      <c r="D2" s="316"/>
      <c r="E2" s="316"/>
      <c r="F2" s="316"/>
      <c r="G2" s="316"/>
      <c r="H2" s="316"/>
      <c r="I2" s="316"/>
      <c r="J2" s="316"/>
      <c r="K2" s="316"/>
      <c r="L2" s="316"/>
      <c r="M2" s="316"/>
      <c r="N2" s="316"/>
      <c r="O2" s="316"/>
      <c r="P2" s="316"/>
      <c r="Q2" s="316"/>
    </row>
    <row r="3" spans="1:17" ht="15.75" customHeight="1">
      <c r="A3" s="316"/>
      <c r="B3" s="316"/>
      <c r="C3" s="316"/>
      <c r="D3" s="316"/>
      <c r="E3" s="316"/>
      <c r="F3" s="316"/>
      <c r="G3" s="316"/>
      <c r="H3" s="316"/>
      <c r="I3" s="316"/>
      <c r="J3" s="316"/>
      <c r="K3" s="316"/>
      <c r="L3" s="316"/>
      <c r="M3" s="316"/>
      <c r="N3" s="316"/>
      <c r="O3" s="316"/>
      <c r="P3" s="316"/>
      <c r="Q3" s="316"/>
    </row>
    <row r="4" spans="1:20" ht="2.25" customHeight="1" thickBot="1">
      <c r="A4" s="317"/>
      <c r="B4" s="317"/>
      <c r="C4" s="317"/>
      <c r="D4" s="317"/>
      <c r="E4" s="317"/>
      <c r="F4" s="317"/>
      <c r="G4" s="317"/>
      <c r="H4" s="317"/>
      <c r="I4" s="317"/>
      <c r="J4" s="317"/>
      <c r="K4" s="317"/>
      <c r="L4" s="317"/>
      <c r="M4" s="317"/>
      <c r="N4" s="317"/>
      <c r="O4" s="317"/>
      <c r="P4" s="317"/>
      <c r="Q4" s="317"/>
      <c r="R4" s="44"/>
      <c r="S4" s="44"/>
      <c r="T4" s="44"/>
    </row>
    <row r="5" spans="1:20" ht="20.25" customHeight="1" thickBot="1">
      <c r="A5" s="155"/>
      <c r="B5" s="155"/>
      <c r="C5" s="155"/>
      <c r="D5" s="155"/>
      <c r="E5" s="155"/>
      <c r="F5" s="155"/>
      <c r="G5" s="155"/>
      <c r="H5" s="155"/>
      <c r="I5" s="155"/>
      <c r="J5" s="155"/>
      <c r="K5" s="155"/>
      <c r="L5" s="155"/>
      <c r="M5" s="155"/>
      <c r="N5" s="155"/>
      <c r="O5" s="155"/>
      <c r="P5" s="155"/>
      <c r="Q5" s="155"/>
      <c r="R5" s="44"/>
      <c r="S5" s="44"/>
      <c r="T5" s="44"/>
    </row>
    <row r="6" spans="1:17" s="45" customFormat="1" ht="12.75" customHeight="1">
      <c r="A6" s="318" t="s">
        <v>40</v>
      </c>
      <c r="B6" s="321" t="s">
        <v>140</v>
      </c>
      <c r="C6" s="324" t="s">
        <v>263</v>
      </c>
      <c r="D6" s="327" t="s">
        <v>41</v>
      </c>
      <c r="E6" s="328"/>
      <c r="F6" s="328"/>
      <c r="G6" s="328"/>
      <c r="H6" s="328"/>
      <c r="I6" s="329"/>
      <c r="J6" s="288" t="s">
        <v>238</v>
      </c>
      <c r="K6" s="289"/>
      <c r="L6" s="289"/>
      <c r="M6" s="289"/>
      <c r="N6" s="289"/>
      <c r="O6" s="289"/>
      <c r="P6" s="289"/>
      <c r="Q6" s="290"/>
    </row>
    <row r="7" spans="1:17" s="45" customFormat="1" ht="15" customHeight="1" thickBot="1">
      <c r="A7" s="319"/>
      <c r="B7" s="322"/>
      <c r="C7" s="325"/>
      <c r="D7" s="330"/>
      <c r="E7" s="331"/>
      <c r="F7" s="331"/>
      <c r="G7" s="331"/>
      <c r="H7" s="331"/>
      <c r="I7" s="332"/>
      <c r="J7" s="291"/>
      <c r="K7" s="292"/>
      <c r="L7" s="292"/>
      <c r="M7" s="292"/>
      <c r="N7" s="292"/>
      <c r="O7" s="292"/>
      <c r="P7" s="292"/>
      <c r="Q7" s="293"/>
    </row>
    <row r="8" spans="1:17" s="45" customFormat="1" ht="14.25" customHeight="1" thickBot="1">
      <c r="A8" s="319"/>
      <c r="B8" s="322"/>
      <c r="C8" s="325"/>
      <c r="D8" s="336" t="s">
        <v>42</v>
      </c>
      <c r="E8" s="339" t="s">
        <v>239</v>
      </c>
      <c r="F8" s="351" t="s">
        <v>44</v>
      </c>
      <c r="G8" s="352"/>
      <c r="H8" s="352"/>
      <c r="I8" s="353"/>
      <c r="J8" s="294" t="s">
        <v>45</v>
      </c>
      <c r="K8" s="286"/>
      <c r="L8" s="286" t="s">
        <v>46</v>
      </c>
      <c r="M8" s="286"/>
      <c r="N8" s="286" t="s">
        <v>47</v>
      </c>
      <c r="O8" s="286"/>
      <c r="P8" s="286" t="s">
        <v>117</v>
      </c>
      <c r="Q8" s="287"/>
    </row>
    <row r="9" spans="1:17" s="45" customFormat="1" ht="15" customHeight="1">
      <c r="A9" s="319"/>
      <c r="B9" s="322"/>
      <c r="C9" s="325"/>
      <c r="D9" s="337"/>
      <c r="E9" s="340"/>
      <c r="F9" s="300" t="s">
        <v>43</v>
      </c>
      <c r="G9" s="303" t="s">
        <v>240</v>
      </c>
      <c r="H9" s="304"/>
      <c r="I9" s="305"/>
      <c r="J9" s="348" t="s">
        <v>272</v>
      </c>
      <c r="K9" s="278" t="s">
        <v>273</v>
      </c>
      <c r="L9" s="278" t="s">
        <v>274</v>
      </c>
      <c r="M9" s="278" t="s">
        <v>275</v>
      </c>
      <c r="N9" s="278" t="s">
        <v>276</v>
      </c>
      <c r="O9" s="278" t="s">
        <v>277</v>
      </c>
      <c r="P9" s="278" t="s">
        <v>278</v>
      </c>
      <c r="Q9" s="306" t="s">
        <v>279</v>
      </c>
    </row>
    <row r="10" spans="1:17" s="45" customFormat="1" ht="12.75" customHeight="1">
      <c r="A10" s="319"/>
      <c r="B10" s="322"/>
      <c r="C10" s="325"/>
      <c r="D10" s="337"/>
      <c r="E10" s="340"/>
      <c r="F10" s="301"/>
      <c r="G10" s="357" t="s">
        <v>241</v>
      </c>
      <c r="H10" s="342" t="s">
        <v>242</v>
      </c>
      <c r="I10" s="333" t="s">
        <v>243</v>
      </c>
      <c r="J10" s="349"/>
      <c r="K10" s="279"/>
      <c r="L10" s="279"/>
      <c r="M10" s="279"/>
      <c r="N10" s="279"/>
      <c r="O10" s="279"/>
      <c r="P10" s="279"/>
      <c r="Q10" s="307"/>
    </row>
    <row r="11" spans="1:17" s="45" customFormat="1" ht="12.75" customHeight="1">
      <c r="A11" s="319"/>
      <c r="B11" s="322"/>
      <c r="C11" s="325"/>
      <c r="D11" s="337"/>
      <c r="E11" s="340"/>
      <c r="F11" s="301"/>
      <c r="G11" s="358"/>
      <c r="H11" s="343"/>
      <c r="I11" s="334"/>
      <c r="J11" s="349"/>
      <c r="K11" s="279"/>
      <c r="L11" s="279"/>
      <c r="M11" s="279"/>
      <c r="N11" s="279"/>
      <c r="O11" s="279"/>
      <c r="P11" s="279"/>
      <c r="Q11" s="307"/>
    </row>
    <row r="12" spans="1:17" s="45" customFormat="1" ht="12.75" customHeight="1">
      <c r="A12" s="319"/>
      <c r="B12" s="322"/>
      <c r="C12" s="325"/>
      <c r="D12" s="337"/>
      <c r="E12" s="340"/>
      <c r="F12" s="301"/>
      <c r="G12" s="358"/>
      <c r="H12" s="343"/>
      <c r="I12" s="334"/>
      <c r="J12" s="349"/>
      <c r="K12" s="279"/>
      <c r="L12" s="279"/>
      <c r="M12" s="279"/>
      <c r="N12" s="279"/>
      <c r="O12" s="279"/>
      <c r="P12" s="279"/>
      <c r="Q12" s="307"/>
    </row>
    <row r="13" spans="1:17" s="45" customFormat="1" ht="12.75" customHeight="1">
      <c r="A13" s="319"/>
      <c r="B13" s="322"/>
      <c r="C13" s="325"/>
      <c r="D13" s="337"/>
      <c r="E13" s="340"/>
      <c r="F13" s="301"/>
      <c r="G13" s="358"/>
      <c r="H13" s="343"/>
      <c r="I13" s="334"/>
      <c r="J13" s="349"/>
      <c r="K13" s="279"/>
      <c r="L13" s="279"/>
      <c r="M13" s="279"/>
      <c r="N13" s="279"/>
      <c r="O13" s="279"/>
      <c r="P13" s="279"/>
      <c r="Q13" s="307"/>
    </row>
    <row r="14" spans="1:17" s="45" customFormat="1" ht="5.25" customHeight="1">
      <c r="A14" s="319"/>
      <c r="B14" s="322"/>
      <c r="C14" s="325"/>
      <c r="D14" s="337"/>
      <c r="E14" s="340"/>
      <c r="F14" s="301"/>
      <c r="G14" s="358"/>
      <c r="H14" s="343"/>
      <c r="I14" s="334"/>
      <c r="J14" s="349"/>
      <c r="K14" s="279"/>
      <c r="L14" s="279"/>
      <c r="M14" s="279"/>
      <c r="N14" s="279"/>
      <c r="O14" s="279"/>
      <c r="P14" s="279"/>
      <c r="Q14" s="307"/>
    </row>
    <row r="15" spans="1:17" s="45" customFormat="1" ht="9.75" customHeight="1">
      <c r="A15" s="319"/>
      <c r="B15" s="322"/>
      <c r="C15" s="325"/>
      <c r="D15" s="337"/>
      <c r="E15" s="340"/>
      <c r="F15" s="301"/>
      <c r="G15" s="358"/>
      <c r="H15" s="343"/>
      <c r="I15" s="334"/>
      <c r="J15" s="349"/>
      <c r="K15" s="279"/>
      <c r="L15" s="279"/>
      <c r="M15" s="279"/>
      <c r="N15" s="279"/>
      <c r="O15" s="279"/>
      <c r="P15" s="279"/>
      <c r="Q15" s="307"/>
    </row>
    <row r="16" spans="1:17" s="45" customFormat="1" ht="8.25" customHeight="1" thickBot="1">
      <c r="A16" s="320"/>
      <c r="B16" s="323"/>
      <c r="C16" s="326"/>
      <c r="D16" s="338"/>
      <c r="E16" s="341"/>
      <c r="F16" s="302"/>
      <c r="G16" s="359"/>
      <c r="H16" s="344"/>
      <c r="I16" s="335"/>
      <c r="J16" s="350"/>
      <c r="K16" s="280"/>
      <c r="L16" s="280"/>
      <c r="M16" s="280"/>
      <c r="N16" s="280"/>
      <c r="O16" s="280"/>
      <c r="P16" s="280"/>
      <c r="Q16" s="308"/>
    </row>
    <row r="17" spans="1:17" s="54" customFormat="1" ht="15" customHeight="1" thickBot="1">
      <c r="A17" s="46">
        <v>1</v>
      </c>
      <c r="B17" s="47">
        <v>2</v>
      </c>
      <c r="C17" s="46">
        <v>3</v>
      </c>
      <c r="D17" s="49">
        <v>4</v>
      </c>
      <c r="E17" s="150">
        <v>5</v>
      </c>
      <c r="F17" s="49">
        <v>6</v>
      </c>
      <c r="G17" s="48">
        <v>7</v>
      </c>
      <c r="H17" s="50">
        <v>8</v>
      </c>
      <c r="I17" s="51">
        <v>9</v>
      </c>
      <c r="J17" s="158">
        <v>10</v>
      </c>
      <c r="K17" s="52">
        <v>11</v>
      </c>
      <c r="L17" s="52">
        <v>12</v>
      </c>
      <c r="M17" s="52">
        <v>13</v>
      </c>
      <c r="N17" s="52">
        <v>14</v>
      </c>
      <c r="O17" s="52">
        <v>15</v>
      </c>
      <c r="P17" s="52">
        <v>16</v>
      </c>
      <c r="Q17" s="53">
        <v>17</v>
      </c>
    </row>
    <row r="18" spans="1:17" s="54" customFormat="1" ht="18.75" customHeight="1" thickBot="1">
      <c r="A18" s="55"/>
      <c r="B18" s="56" t="s">
        <v>245</v>
      </c>
      <c r="C18" s="46"/>
      <c r="D18" s="58">
        <f>D19+D24+D28</f>
        <v>4860</v>
      </c>
      <c r="E18" s="129">
        <f>SUM(E19+E24+E28)</f>
        <v>4167.5</v>
      </c>
      <c r="F18" s="58">
        <f>SUM(F19+F24+F28)</f>
        <v>640</v>
      </c>
      <c r="G18" s="57">
        <f>SUM(G19+G24+G28)</f>
        <v>335</v>
      </c>
      <c r="H18" s="59">
        <f>SUM(H19+H24+H28)</f>
        <v>275</v>
      </c>
      <c r="I18" s="60">
        <f>SUM(I19+I24+I28)</f>
        <v>30</v>
      </c>
      <c r="J18" s="135">
        <f>J19+J24+J28</f>
        <v>80</v>
      </c>
      <c r="K18" s="141">
        <f aca="true" t="shared" si="0" ref="K18:Q18">K19+K24+K28</f>
        <v>80</v>
      </c>
      <c r="L18" s="59">
        <f>L19+L24+L28</f>
        <v>80</v>
      </c>
      <c r="M18" s="141">
        <f>M19+M24+M28</f>
        <v>80</v>
      </c>
      <c r="N18" s="141">
        <f t="shared" si="0"/>
        <v>80</v>
      </c>
      <c r="O18" s="141">
        <f t="shared" si="0"/>
        <v>80</v>
      </c>
      <c r="P18" s="141">
        <f t="shared" si="0"/>
        <v>80</v>
      </c>
      <c r="Q18" s="142">
        <f t="shared" si="0"/>
        <v>80</v>
      </c>
    </row>
    <row r="19" spans="1:18" s="54" customFormat="1" ht="25.5" customHeight="1" thickBot="1">
      <c r="A19" s="55" t="s">
        <v>48</v>
      </c>
      <c r="B19" s="56" t="s">
        <v>197</v>
      </c>
      <c r="C19" s="46"/>
      <c r="D19" s="58">
        <f>SUM(D20:D23)</f>
        <v>684</v>
      </c>
      <c r="E19" s="129">
        <f aca="true" t="shared" si="1" ref="E19:Q19">SUM(E20:E23)</f>
        <v>620</v>
      </c>
      <c r="F19" s="58">
        <f t="shared" si="1"/>
        <v>64</v>
      </c>
      <c r="G19" s="57">
        <f t="shared" si="1"/>
        <v>48</v>
      </c>
      <c r="H19" s="59">
        <f t="shared" si="1"/>
        <v>16</v>
      </c>
      <c r="I19" s="60">
        <f t="shared" si="1"/>
        <v>0</v>
      </c>
      <c r="J19" s="135">
        <f t="shared" si="1"/>
        <v>22</v>
      </c>
      <c r="K19" s="59">
        <f t="shared" si="1"/>
        <v>18</v>
      </c>
      <c r="L19" s="59">
        <f t="shared" si="1"/>
        <v>4</v>
      </c>
      <c r="M19" s="59">
        <f t="shared" si="1"/>
        <v>4</v>
      </c>
      <c r="N19" s="59">
        <f t="shared" si="1"/>
        <v>4</v>
      </c>
      <c r="O19" s="59">
        <f t="shared" si="1"/>
        <v>4</v>
      </c>
      <c r="P19" s="59">
        <f t="shared" si="1"/>
        <v>4</v>
      </c>
      <c r="Q19" s="60">
        <f t="shared" si="1"/>
        <v>4</v>
      </c>
      <c r="R19" s="61"/>
    </row>
    <row r="20" spans="1:17" ht="15" customHeight="1">
      <c r="A20" s="62" t="s">
        <v>49</v>
      </c>
      <c r="B20" s="63" t="s">
        <v>65</v>
      </c>
      <c r="C20" s="64" t="s">
        <v>265</v>
      </c>
      <c r="D20" s="67">
        <v>62</v>
      </c>
      <c r="E20" s="151">
        <f>D20-F20</f>
        <v>48</v>
      </c>
      <c r="F20" s="67">
        <f>SUM(J20:Q20)</f>
        <v>14</v>
      </c>
      <c r="G20" s="65">
        <f aca="true" t="shared" si="2" ref="G20:G26">F20-H20</f>
        <v>14</v>
      </c>
      <c r="H20" s="68"/>
      <c r="I20" s="69"/>
      <c r="J20" s="137">
        <v>7</v>
      </c>
      <c r="K20" s="70">
        <v>7</v>
      </c>
      <c r="L20" s="70"/>
      <c r="M20" s="70"/>
      <c r="N20" s="70"/>
      <c r="O20" s="70"/>
      <c r="P20" s="70"/>
      <c r="Q20" s="71"/>
    </row>
    <row r="21" spans="1:17" ht="15" customHeight="1">
      <c r="A21" s="72" t="s">
        <v>50</v>
      </c>
      <c r="B21" s="73" t="s">
        <v>66</v>
      </c>
      <c r="C21" s="37" t="s">
        <v>265</v>
      </c>
      <c r="D21" s="76">
        <v>62</v>
      </c>
      <c r="E21" s="152">
        <f>D21-F21</f>
        <v>48</v>
      </c>
      <c r="F21" s="76">
        <f>SUM(J21:Q21)</f>
        <v>14</v>
      </c>
      <c r="G21" s="74">
        <f t="shared" si="2"/>
        <v>14</v>
      </c>
      <c r="H21" s="77"/>
      <c r="I21" s="78"/>
      <c r="J21" s="133">
        <v>7</v>
      </c>
      <c r="K21" s="79">
        <v>7</v>
      </c>
      <c r="L21" s="79"/>
      <c r="M21" s="79"/>
      <c r="N21" s="79"/>
      <c r="O21" s="79"/>
      <c r="P21" s="79"/>
      <c r="Q21" s="80"/>
    </row>
    <row r="22" spans="1:17" ht="15" customHeight="1">
      <c r="A22" s="72" t="s">
        <v>51</v>
      </c>
      <c r="B22" s="73" t="s">
        <v>67</v>
      </c>
      <c r="C22" s="37" t="s">
        <v>266</v>
      </c>
      <c r="D22" s="76">
        <v>200</v>
      </c>
      <c r="E22" s="152">
        <f>D22-F22</f>
        <v>168</v>
      </c>
      <c r="F22" s="76">
        <f>SUM(J22:Q22)</f>
        <v>32</v>
      </c>
      <c r="G22" s="74">
        <f t="shared" si="2"/>
        <v>16</v>
      </c>
      <c r="H22" s="77">
        <v>16</v>
      </c>
      <c r="I22" s="78"/>
      <c r="J22" s="133">
        <v>4</v>
      </c>
      <c r="K22" s="79">
        <v>4</v>
      </c>
      <c r="L22" s="79">
        <v>4</v>
      </c>
      <c r="M22" s="79">
        <v>4</v>
      </c>
      <c r="N22" s="79">
        <v>4</v>
      </c>
      <c r="O22" s="79">
        <v>4</v>
      </c>
      <c r="P22" s="79">
        <v>4</v>
      </c>
      <c r="Q22" s="80">
        <v>4</v>
      </c>
    </row>
    <row r="23" spans="1:17" ht="15" customHeight="1" thickBot="1">
      <c r="A23" s="81" t="s">
        <v>52</v>
      </c>
      <c r="B23" s="82" t="s">
        <v>68</v>
      </c>
      <c r="C23" s="36" t="s">
        <v>264</v>
      </c>
      <c r="D23" s="85">
        <v>360</v>
      </c>
      <c r="E23" s="153">
        <f>D23-F23</f>
        <v>356</v>
      </c>
      <c r="F23" s="85">
        <f>SUM(J23:Q23)</f>
        <v>4</v>
      </c>
      <c r="G23" s="83">
        <f t="shared" si="2"/>
        <v>4</v>
      </c>
      <c r="H23" s="86"/>
      <c r="I23" s="87"/>
      <c r="J23" s="134">
        <v>4</v>
      </c>
      <c r="K23" s="88"/>
      <c r="L23" s="88"/>
      <c r="M23" s="88"/>
      <c r="N23" s="88"/>
      <c r="O23" s="88"/>
      <c r="P23" s="88"/>
      <c r="Q23" s="89"/>
    </row>
    <row r="24" spans="1:17" s="54" customFormat="1" ht="25.5" customHeight="1" thickBot="1">
      <c r="A24" s="55" t="s">
        <v>53</v>
      </c>
      <c r="B24" s="56" t="s">
        <v>246</v>
      </c>
      <c r="C24" s="46"/>
      <c r="D24" s="58">
        <f>SUM(D25:D27)</f>
        <v>267</v>
      </c>
      <c r="E24" s="129">
        <f aca="true" t="shared" si="3" ref="E24:Q24">SUM(E25:E27)</f>
        <v>209</v>
      </c>
      <c r="F24" s="58">
        <f t="shared" si="3"/>
        <v>58</v>
      </c>
      <c r="G24" s="57">
        <f t="shared" si="3"/>
        <v>29</v>
      </c>
      <c r="H24" s="59">
        <f t="shared" si="3"/>
        <v>29</v>
      </c>
      <c r="I24" s="60">
        <f t="shared" si="3"/>
        <v>0</v>
      </c>
      <c r="J24" s="135">
        <f t="shared" si="3"/>
        <v>32</v>
      </c>
      <c r="K24" s="59">
        <f t="shared" si="3"/>
        <v>26</v>
      </c>
      <c r="L24" s="59">
        <f t="shared" si="3"/>
        <v>0</v>
      </c>
      <c r="M24" s="59">
        <f t="shared" si="3"/>
        <v>0</v>
      </c>
      <c r="N24" s="59">
        <f t="shared" si="3"/>
        <v>0</v>
      </c>
      <c r="O24" s="59">
        <f t="shared" si="3"/>
        <v>0</v>
      </c>
      <c r="P24" s="59">
        <f t="shared" si="3"/>
        <v>0</v>
      </c>
      <c r="Q24" s="60">
        <f t="shared" si="3"/>
        <v>0</v>
      </c>
    </row>
    <row r="25" spans="1:17" ht="15" customHeight="1">
      <c r="A25" s="62" t="s">
        <v>106</v>
      </c>
      <c r="B25" s="90" t="s">
        <v>105</v>
      </c>
      <c r="C25" s="64" t="s">
        <v>244</v>
      </c>
      <c r="D25" s="67">
        <v>99</v>
      </c>
      <c r="E25" s="151">
        <f>D25-F25</f>
        <v>77</v>
      </c>
      <c r="F25" s="67">
        <f>SUM(J25:Q25)</f>
        <v>22</v>
      </c>
      <c r="G25" s="65">
        <f t="shared" si="2"/>
        <v>11</v>
      </c>
      <c r="H25" s="68">
        <f>F25/2</f>
        <v>11</v>
      </c>
      <c r="I25" s="69"/>
      <c r="J25" s="137">
        <v>12</v>
      </c>
      <c r="K25" s="70">
        <v>10</v>
      </c>
      <c r="L25" s="70"/>
      <c r="M25" s="70"/>
      <c r="N25" s="70"/>
      <c r="O25" s="70"/>
      <c r="P25" s="70"/>
      <c r="Q25" s="71"/>
    </row>
    <row r="26" spans="1:17" ht="15" customHeight="1">
      <c r="A26" s="72" t="s">
        <v>126</v>
      </c>
      <c r="B26" s="91" t="s">
        <v>195</v>
      </c>
      <c r="C26" s="37" t="s">
        <v>244</v>
      </c>
      <c r="D26" s="76">
        <v>114</v>
      </c>
      <c r="E26" s="152">
        <f>D26-F26</f>
        <v>94</v>
      </c>
      <c r="F26" s="76">
        <f>SUM(J26:Q26)</f>
        <v>20</v>
      </c>
      <c r="G26" s="74">
        <f t="shared" si="2"/>
        <v>10</v>
      </c>
      <c r="H26" s="77">
        <f>F26/2</f>
        <v>10</v>
      </c>
      <c r="I26" s="78"/>
      <c r="J26" s="133">
        <v>10</v>
      </c>
      <c r="K26" s="79">
        <v>10</v>
      </c>
      <c r="L26" s="79"/>
      <c r="M26" s="79"/>
      <c r="N26" s="79"/>
      <c r="O26" s="79"/>
      <c r="P26" s="79"/>
      <c r="Q26" s="80"/>
    </row>
    <row r="27" spans="1:17" ht="15" customHeight="1" thickBot="1">
      <c r="A27" s="72" t="s">
        <v>194</v>
      </c>
      <c r="B27" s="92" t="s">
        <v>142</v>
      </c>
      <c r="C27" s="36" t="s">
        <v>244</v>
      </c>
      <c r="D27" s="85">
        <v>54</v>
      </c>
      <c r="E27" s="153">
        <f>D27-F27</f>
        <v>38</v>
      </c>
      <c r="F27" s="85">
        <f>SUM(J27:Q27)</f>
        <v>16</v>
      </c>
      <c r="G27" s="83">
        <f>F27-H27</f>
        <v>8</v>
      </c>
      <c r="H27" s="86">
        <f>F27/2</f>
        <v>8</v>
      </c>
      <c r="I27" s="87"/>
      <c r="J27" s="134">
        <v>10</v>
      </c>
      <c r="K27" s="88">
        <v>6</v>
      </c>
      <c r="L27" s="88"/>
      <c r="M27" s="88"/>
      <c r="N27" s="88"/>
      <c r="O27" s="88"/>
      <c r="P27" s="88"/>
      <c r="Q27" s="89"/>
    </row>
    <row r="28" spans="1:17" ht="15" customHeight="1" thickBot="1">
      <c r="A28" s="93" t="s">
        <v>54</v>
      </c>
      <c r="B28" s="56" t="s">
        <v>211</v>
      </c>
      <c r="C28" s="94"/>
      <c r="D28" s="58">
        <v>3909</v>
      </c>
      <c r="E28" s="129">
        <f aca="true" t="shared" si="4" ref="E28:Q28">SUM(E29+E41)</f>
        <v>3338.5</v>
      </c>
      <c r="F28" s="58">
        <f t="shared" si="4"/>
        <v>518</v>
      </c>
      <c r="G28" s="57">
        <f t="shared" si="4"/>
        <v>258</v>
      </c>
      <c r="H28" s="59">
        <f t="shared" si="4"/>
        <v>230</v>
      </c>
      <c r="I28" s="60">
        <f t="shared" si="4"/>
        <v>30</v>
      </c>
      <c r="J28" s="135">
        <f t="shared" si="4"/>
        <v>26</v>
      </c>
      <c r="K28" s="141">
        <f t="shared" si="4"/>
        <v>36</v>
      </c>
      <c r="L28" s="141">
        <f t="shared" si="4"/>
        <v>76</v>
      </c>
      <c r="M28" s="141">
        <f t="shared" si="4"/>
        <v>76</v>
      </c>
      <c r="N28" s="141">
        <f t="shared" si="4"/>
        <v>76</v>
      </c>
      <c r="O28" s="141">
        <f t="shared" si="4"/>
        <v>76</v>
      </c>
      <c r="P28" s="59">
        <f t="shared" si="4"/>
        <v>76</v>
      </c>
      <c r="Q28" s="142">
        <f t="shared" si="4"/>
        <v>76</v>
      </c>
    </row>
    <row r="29" spans="1:17" s="54" customFormat="1" ht="15" customHeight="1" thickBot="1">
      <c r="A29" s="55" t="s">
        <v>55</v>
      </c>
      <c r="B29" s="56" t="s">
        <v>107</v>
      </c>
      <c r="C29" s="46"/>
      <c r="D29" s="58">
        <v>1734</v>
      </c>
      <c r="E29" s="129">
        <f aca="true" t="shared" si="5" ref="E29:Q29">SUM(E30:E40)</f>
        <v>1499.5</v>
      </c>
      <c r="F29" s="58">
        <f t="shared" si="5"/>
        <v>234</v>
      </c>
      <c r="G29" s="57">
        <f t="shared" si="5"/>
        <v>117</v>
      </c>
      <c r="H29" s="59">
        <f t="shared" si="5"/>
        <v>117</v>
      </c>
      <c r="I29" s="60">
        <f t="shared" si="5"/>
        <v>0</v>
      </c>
      <c r="J29" s="135">
        <f t="shared" si="5"/>
        <v>26</v>
      </c>
      <c r="K29" s="59">
        <f t="shared" si="5"/>
        <v>36</v>
      </c>
      <c r="L29" s="59">
        <f t="shared" si="5"/>
        <v>54</v>
      </c>
      <c r="M29" s="59">
        <f t="shared" si="5"/>
        <v>46</v>
      </c>
      <c r="N29" s="59">
        <f t="shared" si="5"/>
        <v>26</v>
      </c>
      <c r="O29" s="59">
        <f t="shared" si="5"/>
        <v>26</v>
      </c>
      <c r="P29" s="59">
        <f t="shared" si="5"/>
        <v>10</v>
      </c>
      <c r="Q29" s="60">
        <f t="shared" si="5"/>
        <v>10</v>
      </c>
    </row>
    <row r="30" spans="1:17" ht="15" customHeight="1">
      <c r="A30" s="95" t="s">
        <v>56</v>
      </c>
      <c r="B30" s="90" t="s">
        <v>124</v>
      </c>
      <c r="C30" s="64" t="s">
        <v>267</v>
      </c>
      <c r="D30" s="67">
        <v>202.5</v>
      </c>
      <c r="E30" s="151">
        <f aca="true" t="shared" si="6" ref="E30:E38">D30-F30</f>
        <v>170.5</v>
      </c>
      <c r="F30" s="67">
        <f>SUM(J30:Q30)</f>
        <v>32</v>
      </c>
      <c r="G30" s="65">
        <f>F30-H30</f>
        <v>16</v>
      </c>
      <c r="H30" s="68">
        <f>F30/2</f>
        <v>16</v>
      </c>
      <c r="I30" s="69"/>
      <c r="J30" s="137"/>
      <c r="K30" s="70">
        <v>8</v>
      </c>
      <c r="L30" s="70">
        <v>12</v>
      </c>
      <c r="M30" s="70">
        <v>12</v>
      </c>
      <c r="N30" s="70"/>
      <c r="O30" s="70"/>
      <c r="P30" s="70"/>
      <c r="Q30" s="71"/>
    </row>
    <row r="31" spans="1:17" ht="15" customHeight="1">
      <c r="A31" s="96" t="s">
        <v>57</v>
      </c>
      <c r="B31" s="91" t="s">
        <v>193</v>
      </c>
      <c r="C31" s="37" t="s">
        <v>267</v>
      </c>
      <c r="D31" s="76">
        <v>243</v>
      </c>
      <c r="E31" s="152">
        <f t="shared" si="6"/>
        <v>219</v>
      </c>
      <c r="F31" s="76">
        <f aca="true" t="shared" si="7" ref="F31:F38">SUM(J31:Q31)</f>
        <v>24</v>
      </c>
      <c r="G31" s="74">
        <f aca="true" t="shared" si="8" ref="G31:G37">F31-H31</f>
        <v>12</v>
      </c>
      <c r="H31" s="77">
        <f aca="true" t="shared" si="9" ref="H31:H38">F31/2</f>
        <v>12</v>
      </c>
      <c r="I31" s="78"/>
      <c r="J31" s="133"/>
      <c r="K31" s="79"/>
      <c r="L31" s="79">
        <v>12</v>
      </c>
      <c r="M31" s="79">
        <v>12</v>
      </c>
      <c r="N31" s="79"/>
      <c r="O31" s="79"/>
      <c r="P31" s="79"/>
      <c r="Q31" s="80"/>
    </row>
    <row r="32" spans="1:17" ht="15" customHeight="1">
      <c r="A32" s="96" t="s">
        <v>58</v>
      </c>
      <c r="B32" s="91" t="s">
        <v>192</v>
      </c>
      <c r="C32" s="37" t="s">
        <v>265</v>
      </c>
      <c r="D32" s="76">
        <v>102</v>
      </c>
      <c r="E32" s="152">
        <f t="shared" si="6"/>
        <v>78</v>
      </c>
      <c r="F32" s="76">
        <f t="shared" si="7"/>
        <v>24</v>
      </c>
      <c r="G32" s="74">
        <f t="shared" si="8"/>
        <v>12</v>
      </c>
      <c r="H32" s="77">
        <f t="shared" si="9"/>
        <v>12</v>
      </c>
      <c r="I32" s="78"/>
      <c r="J32" s="133">
        <v>12</v>
      </c>
      <c r="K32" s="79">
        <v>12</v>
      </c>
      <c r="L32" s="79"/>
      <c r="M32" s="79"/>
      <c r="N32" s="79"/>
      <c r="O32" s="79"/>
      <c r="P32" s="79"/>
      <c r="Q32" s="80"/>
    </row>
    <row r="33" spans="1:17" ht="15" customHeight="1">
      <c r="A33" s="96" t="s">
        <v>118</v>
      </c>
      <c r="B33" s="91" t="s">
        <v>147</v>
      </c>
      <c r="C33" s="37" t="s">
        <v>265</v>
      </c>
      <c r="D33" s="76">
        <v>102</v>
      </c>
      <c r="E33" s="152">
        <f t="shared" si="6"/>
        <v>78</v>
      </c>
      <c r="F33" s="76">
        <f t="shared" si="7"/>
        <v>24</v>
      </c>
      <c r="G33" s="74">
        <f t="shared" si="8"/>
        <v>12</v>
      </c>
      <c r="H33" s="77">
        <f t="shared" si="9"/>
        <v>12</v>
      </c>
      <c r="I33" s="78"/>
      <c r="J33" s="133">
        <v>14</v>
      </c>
      <c r="K33" s="79">
        <v>10</v>
      </c>
      <c r="L33" s="79"/>
      <c r="M33" s="79"/>
      <c r="N33" s="79"/>
      <c r="O33" s="79"/>
      <c r="P33" s="79"/>
      <c r="Q33" s="80"/>
    </row>
    <row r="34" spans="1:17" ht="15" customHeight="1">
      <c r="A34" s="72" t="s">
        <v>119</v>
      </c>
      <c r="B34" s="91" t="s">
        <v>191</v>
      </c>
      <c r="C34" s="37" t="s">
        <v>248</v>
      </c>
      <c r="D34" s="76">
        <v>108</v>
      </c>
      <c r="E34" s="152">
        <f t="shared" si="6"/>
        <v>88</v>
      </c>
      <c r="F34" s="76">
        <f t="shared" si="7"/>
        <v>20</v>
      </c>
      <c r="G34" s="74">
        <f t="shared" si="8"/>
        <v>10</v>
      </c>
      <c r="H34" s="77">
        <f t="shared" si="9"/>
        <v>10</v>
      </c>
      <c r="I34" s="78"/>
      <c r="J34" s="133"/>
      <c r="K34" s="79"/>
      <c r="L34" s="79"/>
      <c r="M34" s="79"/>
      <c r="N34" s="79">
        <v>10</v>
      </c>
      <c r="O34" s="79">
        <v>10</v>
      </c>
      <c r="P34" s="79"/>
      <c r="Q34" s="80"/>
    </row>
    <row r="35" spans="1:17" ht="15" customHeight="1">
      <c r="A35" s="72" t="s">
        <v>120</v>
      </c>
      <c r="B35" s="91" t="s">
        <v>190</v>
      </c>
      <c r="C35" s="37" t="s">
        <v>247</v>
      </c>
      <c r="D35" s="76">
        <v>233</v>
      </c>
      <c r="E35" s="152">
        <f t="shared" si="6"/>
        <v>207</v>
      </c>
      <c r="F35" s="76">
        <f t="shared" si="7"/>
        <v>26</v>
      </c>
      <c r="G35" s="74">
        <f t="shared" si="8"/>
        <v>13</v>
      </c>
      <c r="H35" s="77">
        <f t="shared" si="9"/>
        <v>13</v>
      </c>
      <c r="I35" s="78"/>
      <c r="J35" s="133"/>
      <c r="K35" s="79"/>
      <c r="L35" s="79">
        <v>12</v>
      </c>
      <c r="M35" s="79">
        <v>14</v>
      </c>
      <c r="N35" s="79"/>
      <c r="O35" s="79"/>
      <c r="P35" s="79"/>
      <c r="Q35" s="80"/>
    </row>
    <row r="36" spans="1:17" ht="15" customHeight="1">
      <c r="A36" s="72" t="s">
        <v>189</v>
      </c>
      <c r="B36" s="91" t="s">
        <v>148</v>
      </c>
      <c r="C36" s="37" t="s">
        <v>268</v>
      </c>
      <c r="D36" s="76">
        <v>117</v>
      </c>
      <c r="E36" s="152">
        <f t="shared" si="6"/>
        <v>99</v>
      </c>
      <c r="F36" s="76">
        <f t="shared" si="7"/>
        <v>18</v>
      </c>
      <c r="G36" s="74">
        <f t="shared" si="8"/>
        <v>9</v>
      </c>
      <c r="H36" s="77">
        <f t="shared" si="9"/>
        <v>9</v>
      </c>
      <c r="I36" s="78"/>
      <c r="J36" s="133"/>
      <c r="K36" s="79"/>
      <c r="L36" s="79">
        <v>10</v>
      </c>
      <c r="M36" s="79">
        <v>8</v>
      </c>
      <c r="N36" s="79"/>
      <c r="O36" s="79"/>
      <c r="P36" s="79"/>
      <c r="Q36" s="80"/>
    </row>
    <row r="37" spans="1:17" ht="16.5" customHeight="1">
      <c r="A37" s="72" t="s">
        <v>112</v>
      </c>
      <c r="B37" s="91" t="s">
        <v>188</v>
      </c>
      <c r="C37" s="37" t="s">
        <v>281</v>
      </c>
      <c r="D37" s="76">
        <v>213</v>
      </c>
      <c r="E37" s="152">
        <f t="shared" si="6"/>
        <v>193</v>
      </c>
      <c r="F37" s="76">
        <f t="shared" si="7"/>
        <v>20</v>
      </c>
      <c r="G37" s="74">
        <f t="shared" si="8"/>
        <v>10</v>
      </c>
      <c r="H37" s="77">
        <f t="shared" si="9"/>
        <v>10</v>
      </c>
      <c r="I37" s="78"/>
      <c r="J37" s="133"/>
      <c r="K37" s="79"/>
      <c r="L37" s="79"/>
      <c r="M37" s="79"/>
      <c r="N37" s="79"/>
      <c r="O37" s="79"/>
      <c r="P37" s="79">
        <v>10</v>
      </c>
      <c r="Q37" s="80">
        <v>10</v>
      </c>
    </row>
    <row r="38" spans="1:17" ht="15" customHeight="1">
      <c r="A38" s="72" t="s">
        <v>113</v>
      </c>
      <c r="B38" s="91" t="s">
        <v>187</v>
      </c>
      <c r="C38" s="37" t="s">
        <v>280</v>
      </c>
      <c r="D38" s="76">
        <v>221</v>
      </c>
      <c r="E38" s="152">
        <f t="shared" si="6"/>
        <v>201</v>
      </c>
      <c r="F38" s="76">
        <f t="shared" si="7"/>
        <v>20</v>
      </c>
      <c r="G38" s="74">
        <f>F38-H38</f>
        <v>10</v>
      </c>
      <c r="H38" s="77">
        <f t="shared" si="9"/>
        <v>10</v>
      </c>
      <c r="I38" s="78"/>
      <c r="J38" s="133"/>
      <c r="K38" s="79"/>
      <c r="L38" s="79"/>
      <c r="M38" s="79"/>
      <c r="N38" s="79">
        <v>10</v>
      </c>
      <c r="O38" s="79">
        <v>10</v>
      </c>
      <c r="P38" s="79"/>
      <c r="Q38" s="80"/>
    </row>
    <row r="39" spans="1:17" ht="15" customHeight="1">
      <c r="A39" s="81" t="s">
        <v>127</v>
      </c>
      <c r="B39" s="97" t="s">
        <v>286</v>
      </c>
      <c r="C39" s="36" t="s">
        <v>248</v>
      </c>
      <c r="D39" s="85">
        <v>102</v>
      </c>
      <c r="E39" s="153">
        <f>D39-F39</f>
        <v>90</v>
      </c>
      <c r="F39" s="85">
        <f>SUM(J39:Q39)</f>
        <v>12</v>
      </c>
      <c r="G39" s="83">
        <f>F39-H39</f>
        <v>6</v>
      </c>
      <c r="H39" s="86">
        <f>F39/2</f>
        <v>6</v>
      </c>
      <c r="I39" s="87"/>
      <c r="J39" s="134"/>
      <c r="K39" s="88"/>
      <c r="L39" s="88"/>
      <c r="M39" s="88"/>
      <c r="N39" s="88">
        <v>6</v>
      </c>
      <c r="O39" s="88">
        <v>6</v>
      </c>
      <c r="P39" s="88"/>
      <c r="Q39" s="89"/>
    </row>
    <row r="40" spans="1:17" ht="15" customHeight="1" thickBot="1">
      <c r="A40" s="81" t="s">
        <v>285</v>
      </c>
      <c r="B40" s="97" t="s">
        <v>149</v>
      </c>
      <c r="C40" s="36" t="s">
        <v>282</v>
      </c>
      <c r="D40" s="85">
        <v>90</v>
      </c>
      <c r="E40" s="153">
        <f>D40-F40</f>
        <v>76</v>
      </c>
      <c r="F40" s="85">
        <f>SUM(J40:Q40)</f>
        <v>14</v>
      </c>
      <c r="G40" s="83">
        <f>F40-H40</f>
        <v>7</v>
      </c>
      <c r="H40" s="86">
        <f>F40/2</f>
        <v>7</v>
      </c>
      <c r="I40" s="87"/>
      <c r="J40" s="134"/>
      <c r="K40" s="88">
        <v>6</v>
      </c>
      <c r="L40" s="88">
        <v>8</v>
      </c>
      <c r="M40" s="88"/>
      <c r="N40" s="88"/>
      <c r="O40" s="88"/>
      <c r="P40" s="88"/>
      <c r="Q40" s="89"/>
    </row>
    <row r="41" spans="1:17" s="98" customFormat="1" ht="15" customHeight="1" thickBot="1">
      <c r="A41" s="55" t="s">
        <v>59</v>
      </c>
      <c r="B41" s="56" t="s">
        <v>108</v>
      </c>
      <c r="C41" s="94"/>
      <c r="D41" s="58">
        <f aca="true" t="shared" si="10" ref="D41:Q41">SUM(D42+D45+D49+D52)</f>
        <v>2123</v>
      </c>
      <c r="E41" s="129">
        <f t="shared" si="10"/>
        <v>1839</v>
      </c>
      <c r="F41" s="58">
        <f t="shared" si="10"/>
        <v>284</v>
      </c>
      <c r="G41" s="57">
        <f t="shared" si="10"/>
        <v>141</v>
      </c>
      <c r="H41" s="59">
        <f t="shared" si="10"/>
        <v>113</v>
      </c>
      <c r="I41" s="60">
        <f t="shared" si="10"/>
        <v>30</v>
      </c>
      <c r="J41" s="159">
        <f t="shared" si="10"/>
        <v>0</v>
      </c>
      <c r="K41" s="141">
        <f t="shared" si="10"/>
        <v>0</v>
      </c>
      <c r="L41" s="141">
        <f t="shared" si="10"/>
        <v>22</v>
      </c>
      <c r="M41" s="141">
        <f t="shared" si="10"/>
        <v>30</v>
      </c>
      <c r="N41" s="141">
        <f t="shared" si="10"/>
        <v>50</v>
      </c>
      <c r="O41" s="141">
        <f t="shared" si="10"/>
        <v>50</v>
      </c>
      <c r="P41" s="141">
        <f t="shared" si="10"/>
        <v>66</v>
      </c>
      <c r="Q41" s="60">
        <f t="shared" si="10"/>
        <v>66</v>
      </c>
    </row>
    <row r="42" spans="1:17" s="98" customFormat="1" ht="27.75" customHeight="1" thickBot="1">
      <c r="A42" s="55" t="s">
        <v>60</v>
      </c>
      <c r="B42" s="56" t="s">
        <v>186</v>
      </c>
      <c r="C42" s="94" t="s">
        <v>319</v>
      </c>
      <c r="D42" s="58">
        <f>D43</f>
        <v>848</v>
      </c>
      <c r="E42" s="129">
        <f aca="true" t="shared" si="11" ref="E42:Q42">E43</f>
        <v>770</v>
      </c>
      <c r="F42" s="58">
        <f t="shared" si="11"/>
        <v>78</v>
      </c>
      <c r="G42" s="57">
        <f t="shared" si="11"/>
        <v>38</v>
      </c>
      <c r="H42" s="59">
        <f t="shared" si="11"/>
        <v>10</v>
      </c>
      <c r="I42" s="60">
        <f t="shared" si="11"/>
        <v>30</v>
      </c>
      <c r="J42" s="135">
        <f t="shared" si="11"/>
        <v>0</v>
      </c>
      <c r="K42" s="59">
        <f t="shared" si="11"/>
        <v>0</v>
      </c>
      <c r="L42" s="59">
        <f t="shared" si="11"/>
        <v>0</v>
      </c>
      <c r="M42" s="59">
        <f t="shared" si="11"/>
        <v>0</v>
      </c>
      <c r="N42" s="59">
        <f t="shared" si="11"/>
        <v>18</v>
      </c>
      <c r="O42" s="59">
        <f t="shared" si="11"/>
        <v>18</v>
      </c>
      <c r="P42" s="59">
        <f t="shared" si="11"/>
        <v>18</v>
      </c>
      <c r="Q42" s="60">
        <f t="shared" si="11"/>
        <v>24</v>
      </c>
    </row>
    <row r="43" spans="1:17" ht="27" customHeight="1">
      <c r="A43" s="62" t="s">
        <v>61</v>
      </c>
      <c r="B43" s="90" t="s">
        <v>185</v>
      </c>
      <c r="C43" s="64" t="s">
        <v>283</v>
      </c>
      <c r="D43" s="67">
        <v>848</v>
      </c>
      <c r="E43" s="151">
        <f>D43-F43</f>
        <v>770</v>
      </c>
      <c r="F43" s="130">
        <f>SUM(J43:Q43)</f>
        <v>78</v>
      </c>
      <c r="G43" s="65">
        <f>F43-H43-I43</f>
        <v>38</v>
      </c>
      <c r="H43" s="68">
        <v>10</v>
      </c>
      <c r="I43" s="66">
        <v>30</v>
      </c>
      <c r="J43" s="132"/>
      <c r="K43" s="119"/>
      <c r="L43" s="119"/>
      <c r="M43" s="119"/>
      <c r="N43" s="119">
        <v>18</v>
      </c>
      <c r="O43" s="119">
        <v>18</v>
      </c>
      <c r="P43" s="119">
        <v>18</v>
      </c>
      <c r="Q43" s="120">
        <v>24</v>
      </c>
    </row>
    <row r="44" spans="1:17" ht="28.5" customHeight="1" thickBot="1">
      <c r="A44" s="81" t="s">
        <v>150</v>
      </c>
      <c r="B44" s="92" t="s">
        <v>114</v>
      </c>
      <c r="C44" s="37" t="s">
        <v>291</v>
      </c>
      <c r="D44" s="85"/>
      <c r="E44" s="153"/>
      <c r="F44" s="85">
        <f>SUM(J44:Q44)</f>
        <v>144</v>
      </c>
      <c r="G44" s="83"/>
      <c r="H44" s="86"/>
      <c r="I44" s="84"/>
      <c r="J44" s="134"/>
      <c r="K44" s="88"/>
      <c r="L44" s="88"/>
      <c r="M44" s="88"/>
      <c r="N44" s="88"/>
      <c r="O44" s="88"/>
      <c r="P44" s="88">
        <v>144</v>
      </c>
      <c r="Q44" s="89"/>
    </row>
    <row r="45" spans="1:17" s="98" customFormat="1" ht="28.5" customHeight="1" thickBot="1">
      <c r="A45" s="55" t="s">
        <v>62</v>
      </c>
      <c r="B45" s="56" t="s">
        <v>184</v>
      </c>
      <c r="C45" s="94" t="s">
        <v>319</v>
      </c>
      <c r="D45" s="58">
        <f>SUM(D46:D47)</f>
        <v>669</v>
      </c>
      <c r="E45" s="129">
        <f aca="true" t="shared" si="12" ref="E45:P45">SUM(E46:E47)</f>
        <v>591</v>
      </c>
      <c r="F45" s="58">
        <f t="shared" si="12"/>
        <v>78</v>
      </c>
      <c r="G45" s="57">
        <f t="shared" si="12"/>
        <v>39</v>
      </c>
      <c r="H45" s="57">
        <f>SUM(H46:H47)</f>
        <v>39</v>
      </c>
      <c r="I45" s="129">
        <f t="shared" si="12"/>
        <v>0</v>
      </c>
      <c r="J45" s="135">
        <f>SUM(J46:J47)</f>
        <v>0</v>
      </c>
      <c r="K45" s="57">
        <f t="shared" si="12"/>
        <v>0</v>
      </c>
      <c r="L45" s="57">
        <f t="shared" si="12"/>
        <v>10</v>
      </c>
      <c r="M45" s="57">
        <f t="shared" si="12"/>
        <v>10</v>
      </c>
      <c r="N45" s="57">
        <f t="shared" si="12"/>
        <v>0</v>
      </c>
      <c r="O45" s="57">
        <f>SUM(O46:O47)</f>
        <v>14</v>
      </c>
      <c r="P45" s="57">
        <f t="shared" si="12"/>
        <v>24</v>
      </c>
      <c r="Q45" s="136">
        <f>SUM(Q46:Q47)</f>
        <v>20</v>
      </c>
    </row>
    <row r="46" spans="1:17" ht="29.25" customHeight="1">
      <c r="A46" s="95" t="s">
        <v>109</v>
      </c>
      <c r="B46" s="90" t="s">
        <v>183</v>
      </c>
      <c r="C46" s="128" t="s">
        <v>324</v>
      </c>
      <c r="D46" s="67">
        <v>570</v>
      </c>
      <c r="E46" s="151">
        <f>D46-F46</f>
        <v>512</v>
      </c>
      <c r="F46" s="67">
        <f>SUM(J46:Q46)</f>
        <v>58</v>
      </c>
      <c r="G46" s="65">
        <f>F46-H46-I46</f>
        <v>29</v>
      </c>
      <c r="H46" s="68">
        <f>F46/2</f>
        <v>29</v>
      </c>
      <c r="I46" s="66"/>
      <c r="J46" s="137"/>
      <c r="K46" s="70"/>
      <c r="L46" s="70"/>
      <c r="M46" s="70"/>
      <c r="N46" s="70"/>
      <c r="O46" s="70">
        <v>14</v>
      </c>
      <c r="P46" s="70">
        <v>24</v>
      </c>
      <c r="Q46" s="71">
        <v>20</v>
      </c>
    </row>
    <row r="47" spans="1:17" ht="29.25" customHeight="1">
      <c r="A47" s="127" t="s">
        <v>288</v>
      </c>
      <c r="B47" s="127" t="s">
        <v>289</v>
      </c>
      <c r="C47" s="37" t="s">
        <v>247</v>
      </c>
      <c r="D47" s="67">
        <v>99</v>
      </c>
      <c r="E47" s="151">
        <f>D47-F47</f>
        <v>79</v>
      </c>
      <c r="F47" s="67">
        <f>SUM(J47:Q47)</f>
        <v>20</v>
      </c>
      <c r="G47" s="65">
        <f>F47-H47-I47</f>
        <v>10</v>
      </c>
      <c r="H47" s="68">
        <f>F47/2</f>
        <v>10</v>
      </c>
      <c r="I47" s="66"/>
      <c r="J47" s="137"/>
      <c r="K47" s="70"/>
      <c r="L47" s="70">
        <v>10</v>
      </c>
      <c r="M47" s="70">
        <v>10</v>
      </c>
      <c r="N47" s="70"/>
      <c r="O47" s="70"/>
      <c r="P47" s="70"/>
      <c r="Q47" s="71"/>
    </row>
    <row r="48" spans="1:17" ht="24.75" customHeight="1" thickBot="1">
      <c r="A48" s="81" t="s">
        <v>182</v>
      </c>
      <c r="B48" s="92" t="s">
        <v>114</v>
      </c>
      <c r="C48" s="146" t="s">
        <v>291</v>
      </c>
      <c r="D48" s="85"/>
      <c r="E48" s="153"/>
      <c r="F48" s="131">
        <f>SUM(J48:Q48)</f>
        <v>72</v>
      </c>
      <c r="G48" s="83"/>
      <c r="H48" s="86"/>
      <c r="I48" s="84"/>
      <c r="J48" s="138"/>
      <c r="K48" s="121"/>
      <c r="L48" s="121"/>
      <c r="M48" s="121"/>
      <c r="N48" s="121"/>
      <c r="O48" s="121"/>
      <c r="P48" s="121">
        <v>72</v>
      </c>
      <c r="Q48" s="122"/>
    </row>
    <row r="49" spans="1:17" s="98" customFormat="1" ht="15" customHeight="1" thickBot="1">
      <c r="A49" s="55" t="s">
        <v>63</v>
      </c>
      <c r="B49" s="56" t="s">
        <v>181</v>
      </c>
      <c r="C49" s="94" t="s">
        <v>319</v>
      </c>
      <c r="D49" s="58">
        <f>SUM(D50)</f>
        <v>309</v>
      </c>
      <c r="E49" s="129">
        <f aca="true" t="shared" si="13" ref="E49:Q49">SUM(E50)</f>
        <v>263</v>
      </c>
      <c r="F49" s="58">
        <f t="shared" si="13"/>
        <v>46</v>
      </c>
      <c r="G49" s="57">
        <f t="shared" si="13"/>
        <v>23</v>
      </c>
      <c r="H49" s="59">
        <f t="shared" si="13"/>
        <v>23</v>
      </c>
      <c r="I49" s="60">
        <f t="shared" si="13"/>
        <v>0</v>
      </c>
      <c r="J49" s="159">
        <f t="shared" si="13"/>
        <v>0</v>
      </c>
      <c r="K49" s="141">
        <f t="shared" si="13"/>
        <v>0</v>
      </c>
      <c r="L49" s="141">
        <f t="shared" si="13"/>
        <v>0</v>
      </c>
      <c r="M49" s="141">
        <f t="shared" si="13"/>
        <v>0</v>
      </c>
      <c r="N49" s="141">
        <f t="shared" si="13"/>
        <v>0</v>
      </c>
      <c r="O49" s="141">
        <f t="shared" si="13"/>
        <v>0</v>
      </c>
      <c r="P49" s="141">
        <f t="shared" si="13"/>
        <v>24</v>
      </c>
      <c r="Q49" s="142">
        <f t="shared" si="13"/>
        <v>22</v>
      </c>
    </row>
    <row r="50" spans="1:17" ht="16.5" customHeight="1">
      <c r="A50" s="62" t="s">
        <v>128</v>
      </c>
      <c r="B50" s="90" t="s">
        <v>180</v>
      </c>
      <c r="C50" s="64" t="s">
        <v>269</v>
      </c>
      <c r="D50" s="67">
        <v>309</v>
      </c>
      <c r="E50" s="151">
        <f>D50-F50</f>
        <v>263</v>
      </c>
      <c r="F50" s="67">
        <f>SUM(J50:Q50)</f>
        <v>46</v>
      </c>
      <c r="G50" s="65">
        <f>F50-H50</f>
        <v>23</v>
      </c>
      <c r="H50" s="68">
        <f>F50/2</f>
        <v>23</v>
      </c>
      <c r="I50" s="69"/>
      <c r="J50" s="137"/>
      <c r="K50" s="70"/>
      <c r="L50" s="70"/>
      <c r="M50" s="70"/>
      <c r="N50" s="70"/>
      <c r="O50" s="70"/>
      <c r="P50" s="70">
        <v>24</v>
      </c>
      <c r="Q50" s="71">
        <v>22</v>
      </c>
    </row>
    <row r="51" spans="1:17" ht="25.5" customHeight="1" thickBot="1">
      <c r="A51" s="81" t="s">
        <v>151</v>
      </c>
      <c r="B51" s="92" t="s">
        <v>114</v>
      </c>
      <c r="C51" s="146" t="s">
        <v>291</v>
      </c>
      <c r="D51" s="85"/>
      <c r="E51" s="153"/>
      <c r="F51" s="85">
        <f>SUM(J51:Q51)</f>
        <v>72</v>
      </c>
      <c r="G51" s="83"/>
      <c r="H51" s="86"/>
      <c r="I51" s="87"/>
      <c r="J51" s="134"/>
      <c r="K51" s="88"/>
      <c r="L51" s="88"/>
      <c r="M51" s="88"/>
      <c r="N51" s="88"/>
      <c r="O51" s="88"/>
      <c r="P51" s="88">
        <v>72</v>
      </c>
      <c r="Q51" s="89"/>
    </row>
    <row r="52" spans="1:58" s="100" customFormat="1" ht="32.25" customHeight="1" thickBot="1">
      <c r="A52" s="55" t="s">
        <v>129</v>
      </c>
      <c r="B52" s="149" t="s">
        <v>125</v>
      </c>
      <c r="C52" s="147" t="s">
        <v>322</v>
      </c>
      <c r="D52" s="58">
        <f aca="true" t="shared" si="14" ref="D52:I52">D53+D54</f>
        <v>297</v>
      </c>
      <c r="E52" s="58">
        <f t="shared" si="14"/>
        <v>215</v>
      </c>
      <c r="F52" s="58">
        <f t="shared" si="14"/>
        <v>82</v>
      </c>
      <c r="G52" s="58">
        <f t="shared" si="14"/>
        <v>41</v>
      </c>
      <c r="H52" s="58">
        <f t="shared" si="14"/>
        <v>41</v>
      </c>
      <c r="I52" s="58">
        <f t="shared" si="14"/>
        <v>0</v>
      </c>
      <c r="J52" s="202">
        <f aca="true" t="shared" si="15" ref="J52:Q52">SUM(J53:J54)</f>
        <v>0</v>
      </c>
      <c r="K52" s="59">
        <f t="shared" si="15"/>
        <v>0</v>
      </c>
      <c r="L52" s="59">
        <f t="shared" si="15"/>
        <v>12</v>
      </c>
      <c r="M52" s="59">
        <f t="shared" si="15"/>
        <v>20</v>
      </c>
      <c r="N52" s="59">
        <f t="shared" si="15"/>
        <v>32</v>
      </c>
      <c r="O52" s="59">
        <f t="shared" si="15"/>
        <v>18</v>
      </c>
      <c r="P52" s="59">
        <f t="shared" si="15"/>
        <v>0</v>
      </c>
      <c r="Q52" s="136">
        <f t="shared" si="15"/>
        <v>0</v>
      </c>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row>
    <row r="53" spans="1:17" ht="26.25" customHeight="1">
      <c r="A53" s="62" t="s">
        <v>249</v>
      </c>
      <c r="B53" s="90" t="s">
        <v>179</v>
      </c>
      <c r="C53" s="64" t="s">
        <v>284</v>
      </c>
      <c r="D53" s="67">
        <v>141</v>
      </c>
      <c r="E53" s="151">
        <f>D53-F53</f>
        <v>95</v>
      </c>
      <c r="F53" s="67">
        <f>SUM(J53:Q53)</f>
        <v>46</v>
      </c>
      <c r="G53" s="65">
        <f>F53-H53</f>
        <v>23</v>
      </c>
      <c r="H53" s="68">
        <f>F53/2</f>
        <v>23</v>
      </c>
      <c r="I53" s="69"/>
      <c r="J53" s="137"/>
      <c r="K53" s="70"/>
      <c r="L53" s="70">
        <v>12</v>
      </c>
      <c r="M53" s="70">
        <v>20</v>
      </c>
      <c r="N53" s="70">
        <v>14</v>
      </c>
      <c r="O53" s="70"/>
      <c r="P53" s="70"/>
      <c r="Q53" s="71"/>
    </row>
    <row r="54" spans="1:17" ht="15" customHeight="1">
      <c r="A54" s="72" t="s">
        <v>250</v>
      </c>
      <c r="B54" s="91" t="s">
        <v>287</v>
      </c>
      <c r="C54" s="37" t="s">
        <v>323</v>
      </c>
      <c r="D54" s="76">
        <v>156</v>
      </c>
      <c r="E54" s="152">
        <f>D54-F54</f>
        <v>120</v>
      </c>
      <c r="F54" s="76">
        <f>SUM(J54:Q54)</f>
        <v>36</v>
      </c>
      <c r="G54" s="74">
        <f>F54-H54</f>
        <v>18</v>
      </c>
      <c r="H54" s="77">
        <f>F54/2</f>
        <v>18</v>
      </c>
      <c r="I54" s="78"/>
      <c r="J54" s="133"/>
      <c r="K54" s="79"/>
      <c r="L54" s="79"/>
      <c r="M54" s="79"/>
      <c r="N54" s="79">
        <v>18</v>
      </c>
      <c r="O54" s="79">
        <v>18</v>
      </c>
      <c r="P54" s="79"/>
      <c r="Q54" s="80"/>
    </row>
    <row r="55" spans="1:17" ht="20.25" customHeight="1">
      <c r="A55" s="72" t="s">
        <v>152</v>
      </c>
      <c r="B55" s="91" t="s">
        <v>22</v>
      </c>
      <c r="C55" s="37" t="s">
        <v>248</v>
      </c>
      <c r="D55" s="76"/>
      <c r="E55" s="152"/>
      <c r="F55" s="76">
        <f>SUM(J55:Q55)</f>
        <v>108</v>
      </c>
      <c r="G55" s="74"/>
      <c r="H55" s="77"/>
      <c r="I55" s="78"/>
      <c r="J55" s="133"/>
      <c r="K55" s="79"/>
      <c r="L55" s="79"/>
      <c r="M55" s="79">
        <v>108</v>
      </c>
      <c r="N55" s="79"/>
      <c r="O55" s="79"/>
      <c r="P55" s="79"/>
      <c r="Q55" s="80"/>
    </row>
    <row r="56" spans="1:17" ht="21" customHeight="1" thickBot="1">
      <c r="A56" s="81" t="s">
        <v>153</v>
      </c>
      <c r="B56" s="92" t="s">
        <v>320</v>
      </c>
      <c r="C56" s="36" t="s">
        <v>248</v>
      </c>
      <c r="D56" s="85"/>
      <c r="E56" s="153"/>
      <c r="F56" s="131">
        <f>SUM(L56:Q56)</f>
        <v>288</v>
      </c>
      <c r="G56" s="83"/>
      <c r="H56" s="86"/>
      <c r="I56" s="87"/>
      <c r="J56" s="134"/>
      <c r="K56" s="88"/>
      <c r="L56" s="88"/>
      <c r="M56" s="88"/>
      <c r="N56" s="88"/>
      <c r="O56" s="88">
        <v>288</v>
      </c>
      <c r="P56" s="88"/>
      <c r="Q56" s="89"/>
    </row>
    <row r="57" spans="1:58" s="103" customFormat="1" ht="15" customHeight="1" thickBot="1">
      <c r="A57" s="55"/>
      <c r="B57" s="99" t="s">
        <v>251</v>
      </c>
      <c r="C57" s="94"/>
      <c r="D57" s="102">
        <f aca="true" t="shared" si="16" ref="D57:Q57">D18</f>
        <v>4860</v>
      </c>
      <c r="E57" s="154">
        <f t="shared" si="16"/>
        <v>4167.5</v>
      </c>
      <c r="F57" s="102">
        <f t="shared" si="16"/>
        <v>640</v>
      </c>
      <c r="G57" s="101">
        <f t="shared" si="16"/>
        <v>335</v>
      </c>
      <c r="H57" s="139">
        <f t="shared" si="16"/>
        <v>275</v>
      </c>
      <c r="I57" s="148">
        <f t="shared" si="16"/>
        <v>30</v>
      </c>
      <c r="J57" s="143">
        <f t="shared" si="16"/>
        <v>80</v>
      </c>
      <c r="K57" s="144">
        <f t="shared" si="16"/>
        <v>80</v>
      </c>
      <c r="L57" s="144">
        <f t="shared" si="16"/>
        <v>80</v>
      </c>
      <c r="M57" s="144">
        <f t="shared" si="16"/>
        <v>80</v>
      </c>
      <c r="N57" s="144">
        <f t="shared" si="16"/>
        <v>80</v>
      </c>
      <c r="O57" s="144">
        <f t="shared" si="16"/>
        <v>80</v>
      </c>
      <c r="P57" s="144">
        <f t="shared" si="16"/>
        <v>80</v>
      </c>
      <c r="Q57" s="145">
        <f t="shared" si="16"/>
        <v>80</v>
      </c>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row>
    <row r="58" spans="1:17" ht="15" customHeight="1">
      <c r="A58" s="62" t="s">
        <v>252</v>
      </c>
      <c r="B58" s="90" t="s">
        <v>253</v>
      </c>
      <c r="C58" s="64"/>
      <c r="D58" s="104"/>
      <c r="E58" s="105"/>
      <c r="F58" s="67">
        <v>144</v>
      </c>
      <c r="G58" s="104"/>
      <c r="H58" s="106"/>
      <c r="I58" s="69"/>
      <c r="J58" s="137"/>
      <c r="K58" s="70"/>
      <c r="L58" s="70"/>
      <c r="M58" s="70"/>
      <c r="N58" s="70"/>
      <c r="O58" s="70"/>
      <c r="P58" s="70"/>
      <c r="Q58" s="71">
        <v>144</v>
      </c>
    </row>
    <row r="59" spans="1:17" ht="18" customHeight="1">
      <c r="A59" s="107" t="s">
        <v>64</v>
      </c>
      <c r="B59" s="108" t="s">
        <v>254</v>
      </c>
      <c r="C59" s="37"/>
      <c r="D59" s="74"/>
      <c r="E59" s="75"/>
      <c r="F59" s="76">
        <v>216</v>
      </c>
      <c r="G59" s="74"/>
      <c r="H59" s="77"/>
      <c r="I59" s="78"/>
      <c r="J59" s="133"/>
      <c r="K59" s="79"/>
      <c r="L59" s="79"/>
      <c r="M59" s="79"/>
      <c r="N59" s="79"/>
      <c r="O59" s="79"/>
      <c r="P59" s="79"/>
      <c r="Q59" s="80">
        <v>216</v>
      </c>
    </row>
    <row r="60" spans="1:17" ht="15" customHeight="1" thickBot="1">
      <c r="A60" s="109" t="s">
        <v>20</v>
      </c>
      <c r="B60" s="110" t="s">
        <v>255</v>
      </c>
      <c r="C60" s="140"/>
      <c r="D60" s="111"/>
      <c r="E60" s="84"/>
      <c r="F60" s="112"/>
      <c r="G60" s="83"/>
      <c r="H60" s="86"/>
      <c r="I60" s="87"/>
      <c r="J60" s="134"/>
      <c r="K60" s="88"/>
      <c r="L60" s="88"/>
      <c r="M60" s="88"/>
      <c r="N60" s="88"/>
      <c r="O60" s="88"/>
      <c r="P60" s="88"/>
      <c r="Q60" s="89"/>
    </row>
    <row r="61" spans="1:17" ht="15" customHeight="1" thickBot="1">
      <c r="A61" s="113" t="s">
        <v>36</v>
      </c>
      <c r="B61" s="114"/>
      <c r="C61" s="114"/>
      <c r="D61" s="114"/>
      <c r="E61" s="115"/>
      <c r="F61" s="49"/>
      <c r="G61" s="48"/>
      <c r="H61" s="50"/>
      <c r="I61" s="51"/>
      <c r="J61" s="160"/>
      <c r="K61" s="116"/>
      <c r="L61" s="116"/>
      <c r="M61" s="116"/>
      <c r="N61" s="116"/>
      <c r="O61" s="116"/>
      <c r="P61" s="116"/>
      <c r="Q61" s="117"/>
    </row>
    <row r="62" spans="1:17" ht="15" customHeight="1">
      <c r="A62" s="354" t="s">
        <v>256</v>
      </c>
      <c r="B62" s="355"/>
      <c r="C62" s="355"/>
      <c r="D62" s="355"/>
      <c r="E62" s="355"/>
      <c r="F62" s="363" t="s">
        <v>35</v>
      </c>
      <c r="G62" s="360" t="s">
        <v>257</v>
      </c>
      <c r="H62" s="361"/>
      <c r="I62" s="362"/>
      <c r="J62" s="132">
        <v>9</v>
      </c>
      <c r="K62" s="119">
        <v>10</v>
      </c>
      <c r="L62" s="118">
        <v>7</v>
      </c>
      <c r="M62" s="119">
        <v>6</v>
      </c>
      <c r="N62" s="118">
        <v>7</v>
      </c>
      <c r="O62" s="119">
        <v>7</v>
      </c>
      <c r="P62" s="118">
        <v>5</v>
      </c>
      <c r="Q62" s="120">
        <v>5</v>
      </c>
    </row>
    <row r="63" spans="1:17" ht="15" customHeight="1">
      <c r="A63" s="356"/>
      <c r="B63" s="285"/>
      <c r="C63" s="285"/>
      <c r="D63" s="285"/>
      <c r="E63" s="285"/>
      <c r="F63" s="364"/>
      <c r="G63" s="295" t="s">
        <v>69</v>
      </c>
      <c r="H63" s="296"/>
      <c r="I63" s="297"/>
      <c r="J63" s="199">
        <f>J55</f>
        <v>0</v>
      </c>
      <c r="K63" s="79">
        <f aca="true" t="shared" si="17" ref="K63:Q63">K55</f>
        <v>0</v>
      </c>
      <c r="L63" s="79">
        <f t="shared" si="17"/>
        <v>0</v>
      </c>
      <c r="M63" s="79">
        <f t="shared" si="17"/>
        <v>108</v>
      </c>
      <c r="N63" s="79">
        <f t="shared" si="17"/>
        <v>0</v>
      </c>
      <c r="O63" s="79">
        <f t="shared" si="17"/>
        <v>0</v>
      </c>
      <c r="P63" s="79">
        <f t="shared" si="17"/>
        <v>0</v>
      </c>
      <c r="Q63" s="200">
        <f t="shared" si="17"/>
        <v>0</v>
      </c>
    </row>
    <row r="64" spans="1:17" ht="15" customHeight="1">
      <c r="A64" s="315" t="s">
        <v>258</v>
      </c>
      <c r="B64" s="285"/>
      <c r="C64" s="192"/>
      <c r="D64" s="193"/>
      <c r="E64" s="194"/>
      <c r="F64" s="364"/>
      <c r="G64" s="312" t="s">
        <v>259</v>
      </c>
      <c r="H64" s="313"/>
      <c r="I64" s="314"/>
      <c r="J64" s="199">
        <f aca="true" t="shared" si="18" ref="J64:Q64">J44+J48+J51+J56</f>
        <v>0</v>
      </c>
      <c r="K64" s="79">
        <f t="shared" si="18"/>
        <v>0</v>
      </c>
      <c r="L64" s="79">
        <f t="shared" si="18"/>
        <v>0</v>
      </c>
      <c r="M64" s="79">
        <f t="shared" si="18"/>
        <v>0</v>
      </c>
      <c r="N64" s="79">
        <f t="shared" si="18"/>
        <v>0</v>
      </c>
      <c r="O64" s="79">
        <f t="shared" si="18"/>
        <v>288</v>
      </c>
      <c r="P64" s="79">
        <f t="shared" si="18"/>
        <v>288</v>
      </c>
      <c r="Q64" s="201">
        <f t="shared" si="18"/>
        <v>0</v>
      </c>
    </row>
    <row r="65" spans="1:17" ht="15" customHeight="1">
      <c r="A65" s="195"/>
      <c r="B65" s="196"/>
      <c r="C65" s="197"/>
      <c r="D65" s="193"/>
      <c r="E65" s="193"/>
      <c r="F65" s="364"/>
      <c r="G65" s="309" t="s">
        <v>260</v>
      </c>
      <c r="H65" s="310"/>
      <c r="I65" s="311"/>
      <c r="J65" s="199">
        <f>J58</f>
        <v>0</v>
      </c>
      <c r="K65" s="79">
        <f aca="true" t="shared" si="19" ref="K65:Q65">K58</f>
        <v>0</v>
      </c>
      <c r="L65" s="79">
        <f t="shared" si="19"/>
        <v>0</v>
      </c>
      <c r="M65" s="79">
        <f t="shared" si="19"/>
        <v>0</v>
      </c>
      <c r="N65" s="79">
        <f t="shared" si="19"/>
        <v>0</v>
      </c>
      <c r="O65" s="79">
        <f t="shared" si="19"/>
        <v>0</v>
      </c>
      <c r="P65" s="79">
        <f t="shared" si="19"/>
        <v>0</v>
      </c>
      <c r="Q65" s="201">
        <f t="shared" si="19"/>
        <v>144</v>
      </c>
    </row>
    <row r="66" spans="1:17" ht="15" customHeight="1">
      <c r="A66" s="195"/>
      <c r="B66" s="196"/>
      <c r="C66" s="197"/>
      <c r="D66" s="198"/>
      <c r="E66" s="193"/>
      <c r="F66" s="364"/>
      <c r="G66" s="309" t="s">
        <v>196</v>
      </c>
      <c r="H66" s="310"/>
      <c r="I66" s="311"/>
      <c r="J66" s="199">
        <v>0</v>
      </c>
      <c r="K66" s="79">
        <v>5</v>
      </c>
      <c r="L66" s="79">
        <v>0</v>
      </c>
      <c r="M66" s="79">
        <v>3</v>
      </c>
      <c r="N66" s="79">
        <v>0</v>
      </c>
      <c r="O66" s="79">
        <v>2</v>
      </c>
      <c r="P66" s="79">
        <v>1</v>
      </c>
      <c r="Q66" s="201">
        <v>1</v>
      </c>
    </row>
    <row r="67" spans="1:17" ht="15" customHeight="1">
      <c r="A67" s="284" t="s">
        <v>261</v>
      </c>
      <c r="B67" s="285"/>
      <c r="C67" s="285"/>
      <c r="D67" s="285"/>
      <c r="E67" s="285"/>
      <c r="F67" s="364"/>
      <c r="G67" s="295" t="s">
        <v>70</v>
      </c>
      <c r="H67" s="296"/>
      <c r="I67" s="297"/>
      <c r="J67" s="133">
        <v>0</v>
      </c>
      <c r="K67" s="79">
        <v>0</v>
      </c>
      <c r="L67" s="79">
        <v>0</v>
      </c>
      <c r="M67" s="79">
        <v>2</v>
      </c>
      <c r="N67" s="79">
        <v>1</v>
      </c>
      <c r="O67" s="79">
        <v>2</v>
      </c>
      <c r="P67" s="79">
        <v>0</v>
      </c>
      <c r="Q67" s="80">
        <v>6</v>
      </c>
    </row>
    <row r="68" spans="1:17" ht="14.25" customHeight="1" thickBot="1">
      <c r="A68" s="346" t="s">
        <v>321</v>
      </c>
      <c r="B68" s="347"/>
      <c r="C68" s="347"/>
      <c r="D68" s="347"/>
      <c r="E68" s="347"/>
      <c r="F68" s="365"/>
      <c r="G68" s="281" t="s">
        <v>262</v>
      </c>
      <c r="H68" s="282"/>
      <c r="I68" s="283"/>
      <c r="J68" s="138">
        <v>0</v>
      </c>
      <c r="K68" s="121">
        <v>8</v>
      </c>
      <c r="L68" s="121">
        <v>1</v>
      </c>
      <c r="M68" s="121">
        <v>4</v>
      </c>
      <c r="N68" s="121">
        <v>0</v>
      </c>
      <c r="O68" s="121">
        <v>5</v>
      </c>
      <c r="P68" s="121">
        <v>4</v>
      </c>
      <c r="Q68" s="122">
        <v>2</v>
      </c>
    </row>
    <row r="69" spans="1:17" ht="13.5" customHeight="1">
      <c r="A69" s="38"/>
      <c r="B69" s="39"/>
      <c r="C69" s="40"/>
      <c r="D69" s="41"/>
      <c r="E69" s="41"/>
      <c r="F69" s="41"/>
      <c r="G69" s="41"/>
      <c r="H69" s="41"/>
      <c r="I69" s="42"/>
      <c r="J69" s="39"/>
      <c r="K69" s="39"/>
      <c r="L69" s="39"/>
      <c r="M69" s="39"/>
      <c r="N69" s="39"/>
      <c r="O69" s="39"/>
      <c r="P69" s="39"/>
      <c r="Q69" s="39"/>
    </row>
    <row r="70" spans="1:17" s="43" customFormat="1" ht="28.5" customHeight="1">
      <c r="A70" s="345" t="s">
        <v>290</v>
      </c>
      <c r="B70" s="345"/>
      <c r="C70" s="345"/>
      <c r="D70" s="345"/>
      <c r="E70" s="345"/>
      <c r="F70" s="345"/>
      <c r="G70" s="345"/>
      <c r="H70" s="345"/>
      <c r="I70" s="345"/>
      <c r="J70" s="345"/>
      <c r="K70" s="345"/>
      <c r="L70" s="345"/>
      <c r="M70" s="345"/>
      <c r="N70" s="345"/>
      <c r="O70" s="345"/>
      <c r="P70" s="345"/>
      <c r="Q70" s="345"/>
    </row>
    <row r="71" spans="1:17" s="43" customFormat="1" ht="42.75" customHeight="1">
      <c r="A71" s="298" t="s">
        <v>312</v>
      </c>
      <c r="B71" s="299"/>
      <c r="C71" s="299"/>
      <c r="D71" s="299"/>
      <c r="E71" s="299"/>
      <c r="F71" s="299"/>
      <c r="G71" s="299"/>
      <c r="H71" s="299"/>
      <c r="I71" s="299"/>
      <c r="J71" s="299"/>
      <c r="K71" s="299"/>
      <c r="L71" s="299"/>
      <c r="M71" s="299"/>
      <c r="N71" s="299"/>
      <c r="O71" s="299"/>
      <c r="P71" s="299"/>
      <c r="Q71" s="299"/>
    </row>
    <row r="72" spans="1:17" ht="15" customHeight="1">
      <c r="A72" s="38"/>
      <c r="B72" s="39"/>
      <c r="C72" s="40"/>
      <c r="D72" s="41"/>
      <c r="E72" s="41"/>
      <c r="F72" s="41"/>
      <c r="G72" s="41"/>
      <c r="H72" s="41"/>
      <c r="I72" s="42"/>
      <c r="J72" s="39"/>
      <c r="K72" s="39"/>
      <c r="L72" s="39"/>
      <c r="M72" s="39"/>
      <c r="N72" s="39"/>
      <c r="O72" s="39"/>
      <c r="P72" s="39"/>
      <c r="Q72" s="39"/>
    </row>
    <row r="73" spans="1:17" ht="12.75">
      <c r="A73" s="38"/>
      <c r="B73" s="39"/>
      <c r="C73" s="40"/>
      <c r="D73" s="41"/>
      <c r="E73" s="41"/>
      <c r="F73" s="41"/>
      <c r="G73" s="41"/>
      <c r="H73" s="41"/>
      <c r="I73" s="42"/>
      <c r="J73" s="39"/>
      <c r="K73" s="39"/>
      <c r="L73" s="39"/>
      <c r="M73" s="39"/>
      <c r="N73" s="39"/>
      <c r="O73" s="39"/>
      <c r="P73" s="39"/>
      <c r="Q73" s="39"/>
    </row>
    <row r="74" spans="1:17" ht="12.75">
      <c r="A74" s="38"/>
      <c r="B74" s="39"/>
      <c r="C74" s="40"/>
      <c r="D74" s="41"/>
      <c r="E74" s="41"/>
      <c r="F74" s="41"/>
      <c r="G74" s="41"/>
      <c r="H74" s="41"/>
      <c r="I74" s="42"/>
      <c r="J74" s="39"/>
      <c r="K74" s="39"/>
      <c r="L74" s="39"/>
      <c r="M74" s="39"/>
      <c r="N74" s="39"/>
      <c r="O74" s="39"/>
      <c r="P74" s="39"/>
      <c r="Q74" s="39"/>
    </row>
  </sheetData>
  <sheetProtection/>
  <protectedRanges>
    <protectedRange password="CA9C" sqref="D18:I18 D19:Q19 D24:Q24 D29:Q29" name="Диапазон1_1"/>
  </protectedRanges>
  <mergeCells count="40">
    <mergeCell ref="A70:Q70"/>
    <mergeCell ref="A68:E68"/>
    <mergeCell ref="P9:P16"/>
    <mergeCell ref="J9:J16"/>
    <mergeCell ref="F8:I8"/>
    <mergeCell ref="A62:E63"/>
    <mergeCell ref="G10:G16"/>
    <mergeCell ref="G62:I62"/>
    <mergeCell ref="N9:N16"/>
    <mergeCell ref="F62:F68"/>
    <mergeCell ref="A2:Q4"/>
    <mergeCell ref="A6:A16"/>
    <mergeCell ref="B6:B16"/>
    <mergeCell ref="C6:C16"/>
    <mergeCell ref="D6:I7"/>
    <mergeCell ref="N8:O8"/>
    <mergeCell ref="I10:I16"/>
    <mergeCell ref="D8:D16"/>
    <mergeCell ref="E8:E16"/>
    <mergeCell ref="H10:H16"/>
    <mergeCell ref="A71:Q71"/>
    <mergeCell ref="L9:L16"/>
    <mergeCell ref="M9:M16"/>
    <mergeCell ref="F9:F16"/>
    <mergeCell ref="G9:I9"/>
    <mergeCell ref="Q9:Q16"/>
    <mergeCell ref="G65:I65"/>
    <mergeCell ref="G64:I64"/>
    <mergeCell ref="G66:I66"/>
    <mergeCell ref="A64:B64"/>
    <mergeCell ref="K9:K16"/>
    <mergeCell ref="G68:I68"/>
    <mergeCell ref="A67:E67"/>
    <mergeCell ref="P8:Q8"/>
    <mergeCell ref="J6:Q7"/>
    <mergeCell ref="O9:O16"/>
    <mergeCell ref="L8:M8"/>
    <mergeCell ref="J8:K8"/>
    <mergeCell ref="G67:I67"/>
    <mergeCell ref="G63:I63"/>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92" r:id="rId3"/>
  <legacyDrawing r:id="rId2"/>
</worksheet>
</file>

<file path=xl/worksheets/sheet5.xml><?xml version="1.0" encoding="utf-8"?>
<worksheet xmlns="http://schemas.openxmlformats.org/spreadsheetml/2006/main" xmlns:r="http://schemas.openxmlformats.org/officeDocument/2006/relationships">
  <dimension ref="A1:B35"/>
  <sheetViews>
    <sheetView tabSelected="1" zoomScalePageLayoutView="0" workbookViewId="0" topLeftCell="A1">
      <selection activeCell="G26" sqref="G26"/>
    </sheetView>
  </sheetViews>
  <sheetFormatPr defaultColWidth="9.140625" defaultRowHeight="12.75"/>
  <cols>
    <col min="1" max="1" width="5.140625" style="394" customWidth="1"/>
    <col min="2" max="2" width="128.00390625" style="393" customWidth="1"/>
    <col min="3" max="16384" width="9.140625" style="388" customWidth="1"/>
  </cols>
  <sheetData>
    <row r="1" spans="1:2" s="386" customFormat="1" ht="30.75" customHeight="1">
      <c r="A1" s="385" t="s">
        <v>341</v>
      </c>
      <c r="B1" s="385"/>
    </row>
    <row r="2" spans="1:2" ht="8.25" customHeight="1">
      <c r="A2" s="20"/>
      <c r="B2" s="387"/>
    </row>
    <row r="3" spans="1:2" ht="16.5" customHeight="1">
      <c r="A3" s="34" t="s">
        <v>167</v>
      </c>
      <c r="B3" s="34" t="s">
        <v>145</v>
      </c>
    </row>
    <row r="4" spans="1:2" ht="16.5" customHeight="1">
      <c r="A4" s="389" t="s">
        <v>168</v>
      </c>
      <c r="B4" s="389"/>
    </row>
    <row r="5" spans="1:2" ht="16.5" customHeight="1">
      <c r="A5" s="35">
        <v>1</v>
      </c>
      <c r="B5" s="390" t="s">
        <v>342</v>
      </c>
    </row>
    <row r="6" spans="1:2" ht="16.5" customHeight="1">
      <c r="A6" s="35">
        <v>2</v>
      </c>
      <c r="B6" s="390" t="s">
        <v>343</v>
      </c>
    </row>
    <row r="7" spans="1:2" ht="16.5" customHeight="1">
      <c r="A7" s="35">
        <v>3</v>
      </c>
      <c r="B7" s="390" t="s">
        <v>344</v>
      </c>
    </row>
    <row r="8" spans="1:2" ht="16.5" customHeight="1">
      <c r="A8" s="35">
        <v>4</v>
      </c>
      <c r="B8" s="390" t="s">
        <v>345</v>
      </c>
    </row>
    <row r="9" spans="1:2" ht="16.5" customHeight="1">
      <c r="A9" s="35">
        <v>5</v>
      </c>
      <c r="B9" s="390" t="s">
        <v>346</v>
      </c>
    </row>
    <row r="10" spans="1:2" ht="16.5" customHeight="1">
      <c r="A10" s="35">
        <v>6</v>
      </c>
      <c r="B10" s="390" t="s">
        <v>347</v>
      </c>
    </row>
    <row r="11" spans="1:2" ht="16.5" customHeight="1">
      <c r="A11" s="35">
        <v>7</v>
      </c>
      <c r="B11" s="390" t="s">
        <v>348</v>
      </c>
    </row>
    <row r="12" spans="1:2" ht="16.5" customHeight="1">
      <c r="A12" s="35">
        <v>8</v>
      </c>
      <c r="B12" s="390" t="s">
        <v>349</v>
      </c>
    </row>
    <row r="13" spans="1:2" ht="16.5" customHeight="1">
      <c r="A13" s="35">
        <v>9</v>
      </c>
      <c r="B13" s="390" t="s">
        <v>350</v>
      </c>
    </row>
    <row r="14" spans="1:2" ht="16.5" customHeight="1">
      <c r="A14" s="35">
        <v>10</v>
      </c>
      <c r="B14" s="390" t="s">
        <v>351</v>
      </c>
    </row>
    <row r="15" spans="1:2" ht="16.5" customHeight="1">
      <c r="A15" s="35">
        <v>11</v>
      </c>
      <c r="B15" s="390" t="s">
        <v>352</v>
      </c>
    </row>
    <row r="16" spans="1:2" ht="16.5" customHeight="1">
      <c r="A16" s="389" t="s">
        <v>169</v>
      </c>
      <c r="B16" s="389"/>
    </row>
    <row r="17" spans="1:2" ht="16.5" customHeight="1">
      <c r="A17" s="35">
        <v>12</v>
      </c>
      <c r="B17" s="390" t="s">
        <v>353</v>
      </c>
    </row>
    <row r="18" spans="1:2" ht="16.5" customHeight="1">
      <c r="A18" s="35">
        <v>13</v>
      </c>
      <c r="B18" s="390" t="s">
        <v>354</v>
      </c>
    </row>
    <row r="19" spans="1:2" ht="16.5" customHeight="1">
      <c r="A19" s="35">
        <v>14</v>
      </c>
      <c r="B19" s="391" t="s">
        <v>355</v>
      </c>
    </row>
    <row r="20" spans="1:2" ht="16.5" customHeight="1">
      <c r="A20" s="389" t="s">
        <v>170</v>
      </c>
      <c r="B20" s="389"/>
    </row>
    <row r="21" spans="1:2" ht="16.5" customHeight="1">
      <c r="A21" s="35">
        <v>15</v>
      </c>
      <c r="B21" s="390" t="s">
        <v>356</v>
      </c>
    </row>
    <row r="22" spans="1:2" ht="16.5" customHeight="1">
      <c r="A22" s="35">
        <v>16</v>
      </c>
      <c r="B22" s="390" t="s">
        <v>357</v>
      </c>
    </row>
    <row r="23" spans="1:2" ht="16.5" customHeight="1">
      <c r="A23" s="35">
        <v>17</v>
      </c>
      <c r="B23" s="391" t="s">
        <v>358</v>
      </c>
    </row>
    <row r="24" spans="1:2" ht="16.5" customHeight="1">
      <c r="A24" s="35">
        <v>18</v>
      </c>
      <c r="B24" s="391" t="s">
        <v>359</v>
      </c>
    </row>
    <row r="25" spans="1:2" ht="16.5" customHeight="1">
      <c r="A25" s="389" t="s">
        <v>171</v>
      </c>
      <c r="B25" s="389"/>
    </row>
    <row r="26" spans="1:2" ht="16.5" customHeight="1">
      <c r="A26" s="35">
        <v>19</v>
      </c>
      <c r="B26" s="391" t="s">
        <v>172</v>
      </c>
    </row>
    <row r="27" spans="1:2" ht="16.5" customHeight="1">
      <c r="A27" s="35">
        <v>20</v>
      </c>
      <c r="B27" s="391" t="s">
        <v>173</v>
      </c>
    </row>
    <row r="28" spans="1:2" ht="16.5" customHeight="1">
      <c r="A28" s="35">
        <v>21</v>
      </c>
      <c r="B28" s="391" t="s">
        <v>174</v>
      </c>
    </row>
    <row r="29" spans="1:2" ht="16.5" customHeight="1">
      <c r="A29" s="389" t="s">
        <v>175</v>
      </c>
      <c r="B29" s="389"/>
    </row>
    <row r="30" spans="1:2" ht="16.5" customHeight="1">
      <c r="A30" s="35">
        <v>22</v>
      </c>
      <c r="B30" s="391" t="s">
        <v>176</v>
      </c>
    </row>
    <row r="31" spans="1:2" ht="16.5" customHeight="1">
      <c r="A31" s="35">
        <v>23</v>
      </c>
      <c r="B31" s="391" t="s">
        <v>177</v>
      </c>
    </row>
    <row r="32" spans="1:2" ht="16.5" customHeight="1">
      <c r="A32" s="35">
        <v>24</v>
      </c>
      <c r="B32" s="391" t="s">
        <v>178</v>
      </c>
    </row>
    <row r="33" ht="15">
      <c r="A33" s="392"/>
    </row>
    <row r="34" ht="15">
      <c r="A34" s="392"/>
    </row>
    <row r="35" ht="15">
      <c r="A35" s="392"/>
    </row>
  </sheetData>
  <sheetProtection/>
  <mergeCells count="6">
    <mergeCell ref="A1:B1"/>
    <mergeCell ref="A4:B4"/>
    <mergeCell ref="A16:B16"/>
    <mergeCell ref="A20:B20"/>
    <mergeCell ref="A25:B25"/>
    <mergeCell ref="A29:B2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C33"/>
  <sheetViews>
    <sheetView zoomScalePageLayoutView="0" workbookViewId="0" topLeftCell="A1">
      <selection activeCell="F25" sqref="F25"/>
    </sheetView>
  </sheetViews>
  <sheetFormatPr defaultColWidth="9.140625" defaultRowHeight="12.75"/>
  <cols>
    <col min="1" max="1" width="15.7109375" style="382" customWidth="1"/>
    <col min="2" max="2" width="76.57421875" style="383" customWidth="1"/>
    <col min="3" max="3" width="53.7109375" style="384" customWidth="1"/>
  </cols>
  <sheetData>
    <row r="1" spans="1:3" ht="14.25">
      <c r="A1" s="366" t="s">
        <v>360</v>
      </c>
      <c r="B1" s="366"/>
      <c r="C1" s="366"/>
    </row>
    <row r="2" spans="1:3" ht="15">
      <c r="A2" s="367" t="s">
        <v>48</v>
      </c>
      <c r="B2" s="366" t="s">
        <v>197</v>
      </c>
      <c r="C2" s="366"/>
    </row>
    <row r="3" spans="1:3" ht="15">
      <c r="A3" s="368" t="s">
        <v>198</v>
      </c>
      <c r="B3" s="367" t="s">
        <v>65</v>
      </c>
      <c r="C3" s="369" t="s">
        <v>199</v>
      </c>
    </row>
    <row r="4" spans="1:3" ht="15">
      <c r="A4" s="368" t="s">
        <v>200</v>
      </c>
      <c r="B4" s="367" t="s">
        <v>66</v>
      </c>
      <c r="C4" s="369" t="s">
        <v>201</v>
      </c>
    </row>
    <row r="5" spans="1:3" ht="15" customHeight="1">
      <c r="A5" s="368" t="s">
        <v>202</v>
      </c>
      <c r="B5" s="367" t="s">
        <v>67</v>
      </c>
      <c r="C5" s="370" t="s">
        <v>203</v>
      </c>
    </row>
    <row r="6" spans="1:3" ht="15">
      <c r="A6" s="368" t="s">
        <v>204</v>
      </c>
      <c r="B6" s="367" t="s">
        <v>68</v>
      </c>
      <c r="C6" s="369" t="s">
        <v>201</v>
      </c>
    </row>
    <row r="7" spans="1:3" ht="15">
      <c r="A7" s="367" t="s">
        <v>53</v>
      </c>
      <c r="B7" s="366" t="s">
        <v>205</v>
      </c>
      <c r="C7" s="366"/>
    </row>
    <row r="8" spans="1:3" ht="15">
      <c r="A8" s="368" t="s">
        <v>206</v>
      </c>
      <c r="B8" s="367" t="s">
        <v>105</v>
      </c>
      <c r="C8" s="368" t="s">
        <v>207</v>
      </c>
    </row>
    <row r="9" spans="1:3" ht="15.75">
      <c r="A9" s="368" t="s">
        <v>126</v>
      </c>
      <c r="B9" s="371" t="s">
        <v>195</v>
      </c>
      <c r="C9" s="368" t="s">
        <v>208</v>
      </c>
    </row>
    <row r="10" spans="1:3" ht="15">
      <c r="A10" s="368" t="s">
        <v>209</v>
      </c>
      <c r="B10" s="372" t="s">
        <v>142</v>
      </c>
      <c r="C10" s="368" t="s">
        <v>210</v>
      </c>
    </row>
    <row r="11" spans="1:3" ht="15">
      <c r="A11" s="368" t="s">
        <v>334</v>
      </c>
      <c r="B11" s="372" t="s">
        <v>335</v>
      </c>
      <c r="C11" s="368" t="s">
        <v>210</v>
      </c>
    </row>
    <row r="12" spans="1:3" ht="15">
      <c r="A12" s="367" t="s">
        <v>54</v>
      </c>
      <c r="B12" s="366" t="s">
        <v>211</v>
      </c>
      <c r="C12" s="366"/>
    </row>
    <row r="13" spans="1:3" ht="15">
      <c r="A13" s="367" t="s">
        <v>55</v>
      </c>
      <c r="B13" s="366" t="s">
        <v>107</v>
      </c>
      <c r="C13" s="366"/>
    </row>
    <row r="14" spans="1:3" ht="14.25" customHeight="1">
      <c r="A14" s="368" t="s">
        <v>212</v>
      </c>
      <c r="B14" s="367" t="s">
        <v>124</v>
      </c>
      <c r="C14" s="368" t="s">
        <v>213</v>
      </c>
    </row>
    <row r="15" spans="1:3" ht="15.75">
      <c r="A15" s="368" t="s">
        <v>214</v>
      </c>
      <c r="B15" s="371" t="s">
        <v>215</v>
      </c>
      <c r="C15" s="368" t="s">
        <v>213</v>
      </c>
    </row>
    <row r="16" spans="1:3" ht="15.75">
      <c r="A16" s="368" t="s">
        <v>216</v>
      </c>
      <c r="B16" s="371" t="s">
        <v>192</v>
      </c>
      <c r="C16" s="369" t="s">
        <v>217</v>
      </c>
    </row>
    <row r="17" spans="1:3" ht="15.75">
      <c r="A17" s="368" t="s">
        <v>218</v>
      </c>
      <c r="B17" s="371" t="s">
        <v>219</v>
      </c>
      <c r="C17" s="369" t="s">
        <v>220</v>
      </c>
    </row>
    <row r="18" spans="1:3" ht="15.75">
      <c r="A18" s="373" t="s">
        <v>221</v>
      </c>
      <c r="B18" s="374" t="s">
        <v>191</v>
      </c>
      <c r="C18" s="369" t="s">
        <v>222</v>
      </c>
    </row>
    <row r="19" spans="1:3" ht="15.75">
      <c r="A19" s="368" t="s">
        <v>223</v>
      </c>
      <c r="B19" s="371" t="s">
        <v>190</v>
      </c>
      <c r="C19" s="369" t="s">
        <v>224</v>
      </c>
    </row>
    <row r="20" spans="1:3" ht="15.75">
      <c r="A20" s="373" t="s">
        <v>225</v>
      </c>
      <c r="B20" s="374" t="s">
        <v>148</v>
      </c>
      <c r="C20" s="369" t="s">
        <v>226</v>
      </c>
    </row>
    <row r="21" spans="1:3" ht="15.75">
      <c r="A21" s="368" t="s">
        <v>227</v>
      </c>
      <c r="B21" s="375" t="s">
        <v>188</v>
      </c>
      <c r="C21" s="376" t="s">
        <v>336</v>
      </c>
    </row>
    <row r="22" spans="1:3" ht="18.75" customHeight="1">
      <c r="A22" s="368" t="s">
        <v>228</v>
      </c>
      <c r="B22" s="371" t="s">
        <v>187</v>
      </c>
      <c r="C22" s="377" t="s">
        <v>337</v>
      </c>
    </row>
    <row r="23" spans="1:3" ht="15.75">
      <c r="A23" s="368" t="s">
        <v>229</v>
      </c>
      <c r="B23" s="371" t="s">
        <v>286</v>
      </c>
      <c r="C23" s="376" t="s">
        <v>336</v>
      </c>
    </row>
    <row r="24" spans="1:3" ht="15.75">
      <c r="A24" s="368" t="s">
        <v>338</v>
      </c>
      <c r="B24" s="371" t="s">
        <v>149</v>
      </c>
      <c r="C24" s="376" t="s">
        <v>336</v>
      </c>
    </row>
    <row r="25" spans="1:3" ht="15">
      <c r="A25" s="367" t="s">
        <v>59</v>
      </c>
      <c r="B25" s="366" t="s">
        <v>108</v>
      </c>
      <c r="C25" s="366"/>
    </row>
    <row r="26" spans="1:3" ht="14.25">
      <c r="A26" s="378" t="s">
        <v>60</v>
      </c>
      <c r="B26" s="379" t="s">
        <v>186</v>
      </c>
      <c r="C26" s="379"/>
    </row>
    <row r="27" spans="1:3" ht="15">
      <c r="A27" s="368" t="s">
        <v>230</v>
      </c>
      <c r="B27" s="367" t="s">
        <v>185</v>
      </c>
      <c r="C27" s="380" t="s">
        <v>231</v>
      </c>
    </row>
    <row r="28" spans="1:3" ht="14.25">
      <c r="A28" s="378" t="s">
        <v>62</v>
      </c>
      <c r="B28" s="366" t="s">
        <v>232</v>
      </c>
      <c r="C28" s="366"/>
    </row>
    <row r="29" spans="1:3" ht="15">
      <c r="A29" s="368" t="s">
        <v>233</v>
      </c>
      <c r="B29" s="367" t="s">
        <v>183</v>
      </c>
      <c r="C29" s="380" t="s">
        <v>234</v>
      </c>
    </row>
    <row r="30" spans="1:3" ht="30">
      <c r="A30" s="368" t="s">
        <v>339</v>
      </c>
      <c r="B30" s="367" t="s">
        <v>340</v>
      </c>
      <c r="C30" s="380" t="s">
        <v>234</v>
      </c>
    </row>
    <row r="31" spans="1:3" ht="14.25">
      <c r="A31" s="378" t="s">
        <v>63</v>
      </c>
      <c r="B31" s="366" t="s">
        <v>235</v>
      </c>
      <c r="C31" s="366"/>
    </row>
    <row r="32" spans="1:3" ht="15">
      <c r="A32" s="368" t="s">
        <v>236</v>
      </c>
      <c r="B32" s="367" t="s">
        <v>180</v>
      </c>
      <c r="C32" s="380" t="s">
        <v>237</v>
      </c>
    </row>
    <row r="33" spans="1:3" ht="14.25">
      <c r="A33" s="381" t="s">
        <v>129</v>
      </c>
      <c r="B33" s="366" t="s">
        <v>125</v>
      </c>
      <c r="C33" s="366"/>
    </row>
  </sheetData>
  <sheetProtection/>
  <mergeCells count="10">
    <mergeCell ref="B13:C13"/>
    <mergeCell ref="B25:C25"/>
    <mergeCell ref="B31:C31"/>
    <mergeCell ref="B33:C33"/>
    <mergeCell ref="B28:C28"/>
    <mergeCell ref="B12:C12"/>
    <mergeCell ref="A1:C1"/>
    <mergeCell ref="B2:C2"/>
    <mergeCell ref="B7:C7"/>
    <mergeCell ref="B26:C26"/>
  </mergeCells>
  <printOptions/>
  <pageMargins left="0.7" right="0.7" top="0.75" bottom="0.75" header="0.3" footer="0.3"/>
  <pageSetup fitToHeight="0"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J28" sqref="J28"/>
    </sheetView>
  </sheetViews>
  <sheetFormatPr defaultColWidth="9.140625" defaultRowHeight="12.75"/>
  <sheetData>
    <row r="1" ht="12.75">
      <c r="A1"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Nout</cp:lastModifiedBy>
  <cp:lastPrinted>2020-06-08T06:04:53Z</cp:lastPrinted>
  <dcterms:created xsi:type="dcterms:W3CDTF">1996-10-08T23:32:33Z</dcterms:created>
  <dcterms:modified xsi:type="dcterms:W3CDTF">2020-06-24T18:08:41Z</dcterms:modified>
  <cp:category/>
  <cp:version/>
  <cp:contentType/>
  <cp:contentStatus/>
</cp:coreProperties>
</file>