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План учебного процесса" sheetId="2" r:id="rId2"/>
    <sheet name="Лист1" sheetId="3" r:id="rId3"/>
  </sheets>
  <definedNames>
    <definedName name="_xlnm.Print_Area" localSheetId="1">'План учебного процесса'!$B$1:$O$70</definedName>
  </definedNames>
  <calcPr fullCalcOnLoad="1"/>
</workbook>
</file>

<file path=xl/comments2.xml><?xml version="1.0" encoding="utf-8"?>
<comments xmlns="http://schemas.openxmlformats.org/spreadsheetml/2006/main">
  <authors>
    <author>Teacher</author>
    <author>Pushkova L.</author>
  </authors>
  <commentList>
    <comment ref="E35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35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G3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I3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E3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3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3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3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40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G40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E41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G41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G3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3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4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51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E47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E52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E46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<sst xmlns="http://schemas.openxmlformats.org/spreadsheetml/2006/main" count="143" uniqueCount="126">
  <si>
    <t>Учебная практика</t>
  </si>
  <si>
    <t>Всего</t>
  </si>
  <si>
    <t>Производственная практика</t>
  </si>
  <si>
    <t>Индекс</t>
  </si>
  <si>
    <t>Формы промежуточной аттестации       З/ДЗ/Э</t>
  </si>
  <si>
    <t>Учебная нагрузка обучающихся (час.)</t>
  </si>
  <si>
    <t>максимальная</t>
  </si>
  <si>
    <t>самостоятельная работа</t>
  </si>
  <si>
    <t>всего занятий</t>
  </si>
  <si>
    <t>лекций</t>
  </si>
  <si>
    <t>лаб. и практических занятий, вкл. семинары</t>
  </si>
  <si>
    <t>в т.ч.</t>
  </si>
  <si>
    <t>Обязательная аудиторная</t>
  </si>
  <si>
    <t>Распределение обязательной нагрузки по курсам и семестрам (час в семестр)</t>
  </si>
  <si>
    <t>I курс</t>
  </si>
  <si>
    <t>II курс</t>
  </si>
  <si>
    <t>III курс</t>
  </si>
  <si>
    <t>П.00</t>
  </si>
  <si>
    <t>ОП.00</t>
  </si>
  <si>
    <t>ОП.01</t>
  </si>
  <si>
    <t>ОП.02</t>
  </si>
  <si>
    <t>ОП.03</t>
  </si>
  <si>
    <t>ПМ.01</t>
  </si>
  <si>
    <t>МДК.01.01</t>
  </si>
  <si>
    <t>ПМ.02</t>
  </si>
  <si>
    <t>ГИА</t>
  </si>
  <si>
    <t>История</t>
  </si>
  <si>
    <t>Иностранный язык</t>
  </si>
  <si>
    <t>Физическая культура</t>
  </si>
  <si>
    <t>дисциплин и МДК</t>
  </si>
  <si>
    <t>учебной практики</t>
  </si>
  <si>
    <t>экзаменов</t>
  </si>
  <si>
    <t>МДК.02.01</t>
  </si>
  <si>
    <t>17 недель (612 час.)</t>
  </si>
  <si>
    <t>Основы безопасности жизнедеятельности</t>
  </si>
  <si>
    <t>ООП.00</t>
  </si>
  <si>
    <t>Общеобразовательная подготовка</t>
  </si>
  <si>
    <r>
      <t>Консультации</t>
    </r>
    <r>
      <rPr>
        <sz val="12"/>
        <rFont val="Times New Roman"/>
        <family val="1"/>
      </rPr>
      <t xml:space="preserve"> </t>
    </r>
  </si>
  <si>
    <t>Информатика</t>
  </si>
  <si>
    <t>ОП.04</t>
  </si>
  <si>
    <t>ОП.05</t>
  </si>
  <si>
    <t>ОДБ.01</t>
  </si>
  <si>
    <t>ОДП.02</t>
  </si>
  <si>
    <t>ОП.06</t>
  </si>
  <si>
    <t>Химия</t>
  </si>
  <si>
    <t>ОДБ.00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</si>
  <si>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</si>
  <si>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</si>
  <si>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</si>
  <si>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</si>
  <si>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</si>
  <si>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</si>
  <si>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</si>
  <si>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</si>
  <si>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</si>
  <si>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Профильная часть общеобразовательной подготовки (технический  профиль)</t>
  </si>
  <si>
    <t>ОДП.03</t>
  </si>
  <si>
    <t>ОДП.01</t>
  </si>
  <si>
    <t>Физика</t>
  </si>
  <si>
    <t>Э(к)</t>
  </si>
  <si>
    <t>География</t>
  </si>
  <si>
    <t>Экология</t>
  </si>
  <si>
    <t>ОДБ.10</t>
  </si>
  <si>
    <t>ОДБ.11</t>
  </si>
  <si>
    <t>ОДБ.12</t>
  </si>
  <si>
    <t>Технические измерения</t>
  </si>
  <si>
    <t>Техническая графика</t>
  </si>
  <si>
    <t>Основы  материаловедения</t>
  </si>
  <si>
    <t>Общие основы  технологии металлообработки и работ на металлорежущих  станках</t>
  </si>
  <si>
    <t>Безопасность жизнедеятельности</t>
  </si>
  <si>
    <t>Технология металлообработки на  металлорежущих станках с программным управлением</t>
  </si>
  <si>
    <t>УП.01</t>
  </si>
  <si>
    <t>ПП.01</t>
  </si>
  <si>
    <t>Технология обработки на  металлорежущих  станках</t>
  </si>
  <si>
    <t>УП.02</t>
  </si>
  <si>
    <t>ПП.02</t>
  </si>
  <si>
    <t xml:space="preserve">Государственная итоговая аттестация </t>
  </si>
  <si>
    <t>ГИА.01</t>
  </si>
  <si>
    <t xml:space="preserve">производств. практики </t>
  </si>
  <si>
    <t xml:space="preserve"> -/-,-/э</t>
  </si>
  <si>
    <t>Биология*</t>
  </si>
  <si>
    <t>Технология*</t>
  </si>
  <si>
    <t>Черчение*</t>
  </si>
  <si>
    <t>Профессиональный  учебный  цикл</t>
  </si>
  <si>
    <t xml:space="preserve">Обществознание </t>
  </si>
  <si>
    <t>4 ч.(1 об-ся в год)</t>
  </si>
  <si>
    <t>Овсянникова Л.В.</t>
  </si>
  <si>
    <t xml:space="preserve"> -/-,-/д.з.</t>
  </si>
  <si>
    <t xml:space="preserve"> -/-,-/-,д.з./-</t>
  </si>
  <si>
    <t xml:space="preserve"> -/д.з.</t>
  </si>
  <si>
    <t xml:space="preserve"> -/д.з.,-/э</t>
  </si>
  <si>
    <t xml:space="preserve"> -/-,д.з/-</t>
  </si>
  <si>
    <t xml:space="preserve"> -/-</t>
  </si>
  <si>
    <t xml:space="preserve"> -/э</t>
  </si>
  <si>
    <t xml:space="preserve"> -/д.з.,-/э,э/-</t>
  </si>
  <si>
    <t>Наименование циклов, дисциплин, профессиональных модулей, МДК, практик</t>
  </si>
  <si>
    <t xml:space="preserve"> -./д.з</t>
  </si>
  <si>
    <t xml:space="preserve"> д.з./-</t>
  </si>
  <si>
    <t>17 недели (612 час.)</t>
  </si>
  <si>
    <t>15 недель (540 час.)</t>
  </si>
  <si>
    <t>9 недель (324 час.)</t>
  </si>
  <si>
    <t>ОП.07</t>
  </si>
  <si>
    <t>Физическая  культура</t>
  </si>
  <si>
    <t>Изготовление  изделий  на  токарных  станках по  стадиям  технологического  процесса в соответствии с требованиями  охраны  труда и экологической  безопасности</t>
  </si>
  <si>
    <t>МДК.01.02</t>
  </si>
  <si>
    <t xml:space="preserve">Контроль  качества  изготовления  деталей </t>
  </si>
  <si>
    <t>МДК.01.03</t>
  </si>
  <si>
    <t>Охрана  труда  и экологическая  безопасность</t>
  </si>
  <si>
    <t>Общепрофессиональный учебный  цикл</t>
  </si>
  <si>
    <t xml:space="preserve"> -/-,-/д.з,-/д.з.</t>
  </si>
  <si>
    <t xml:space="preserve"> д.з/-,-/-</t>
  </si>
  <si>
    <t xml:space="preserve"> -/-,-/д.з.,э/-</t>
  </si>
  <si>
    <t>Общий  объем образовательной  программы</t>
  </si>
  <si>
    <t>Нач. отд. по УМР                                                         Кожемякина Т.В.</t>
  </si>
  <si>
    <t>Русский язык</t>
  </si>
  <si>
    <t>Литература</t>
  </si>
  <si>
    <t>Программное  управление  металлорежущими  станками</t>
  </si>
  <si>
    <t>Нач.отдела по УПР и безопасности</t>
  </si>
  <si>
    <t>Рекун Н.П.</t>
  </si>
  <si>
    <t>3. План учебного процесса (основная  образовательная программа СПО) по профессии 15.01.33 "Токарь  на  станках с числовым  программным  управлением"    Начало подготовки-2017 г.</t>
  </si>
  <si>
    <t>зачетов</t>
  </si>
  <si>
    <t>Базовая часть общеобразовательной подготовки (технический профиль)</t>
  </si>
  <si>
    <t>Обязательная часть циклов ООП</t>
  </si>
  <si>
    <t>Математика: алгебра, наачала  математического анализа; геометрия</t>
  </si>
  <si>
    <t xml:space="preserve">Зам. директора по УР                                                      </t>
  </si>
  <si>
    <t>Основы  электротехники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</si>
</sst>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7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11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3" fillId="0" borderId="0" xfId="0" applyFont="1" applyBorder="1" applyAlignment="1">
      <alignment horizontal="left" indent="15"/>
    </xf>
    <xf numFmtId="0" fontId="6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13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8" fillId="35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13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left"/>
    </xf>
    <xf numFmtId="0" fontId="14" fillId="35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35" borderId="11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distributed"/>
    </xf>
    <xf numFmtId="0" fontId="3" fillId="35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69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textRotation="90"/>
    </xf>
    <xf numFmtId="0" fontId="17" fillId="0" borderId="17" xfId="0" applyFont="1" applyBorder="1" applyAlignment="1">
      <alignment/>
    </xf>
    <xf numFmtId="0" fontId="14" fillId="0" borderId="10" xfId="0" applyFont="1" applyBorder="1" applyAlignment="1">
      <alignment horizontal="center" textRotation="90"/>
    </xf>
    <xf numFmtId="0" fontId="14" fillId="0" borderId="17" xfId="0" applyFont="1" applyBorder="1" applyAlignment="1">
      <alignment horizontal="center" textRotation="90"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textRotation="90"/>
    </xf>
    <xf numFmtId="0" fontId="3" fillId="0" borderId="17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9" fillId="0" borderId="12" xfId="0" applyFont="1" applyBorder="1" applyAlignment="1">
      <alignment horizontal="right" vertical="center" textRotation="90"/>
    </xf>
    <xf numFmtId="0" fontId="9" fillId="0" borderId="18" xfId="0" applyFont="1" applyBorder="1" applyAlignment="1">
      <alignment horizontal="right" vertical="center" textRotation="90"/>
    </xf>
    <xf numFmtId="0" fontId="9" fillId="0" borderId="19" xfId="0" applyFont="1" applyBorder="1" applyAlignment="1">
      <alignment horizontal="right" vertical="center" textRotation="90"/>
    </xf>
    <xf numFmtId="0" fontId="9" fillId="0" borderId="20" xfId="0" applyFont="1" applyBorder="1" applyAlignment="1">
      <alignment horizontal="right" vertical="center" textRotation="90"/>
    </xf>
    <xf numFmtId="0" fontId="9" fillId="0" borderId="0" xfId="0" applyFont="1" applyBorder="1" applyAlignment="1">
      <alignment horizontal="right" vertical="center" textRotation="90"/>
    </xf>
    <xf numFmtId="0" fontId="9" fillId="0" borderId="21" xfId="0" applyFont="1" applyBorder="1" applyAlignment="1">
      <alignment horizontal="right" vertical="center" textRotation="90"/>
    </xf>
    <xf numFmtId="0" fontId="9" fillId="0" borderId="22" xfId="0" applyFont="1" applyBorder="1" applyAlignment="1">
      <alignment horizontal="right" vertical="center" textRotation="90"/>
    </xf>
    <xf numFmtId="0" fontId="9" fillId="0" borderId="23" xfId="0" applyFont="1" applyBorder="1" applyAlignment="1">
      <alignment horizontal="right" vertical="center" textRotation="90"/>
    </xf>
    <xf numFmtId="0" fontId="9" fillId="0" borderId="24" xfId="0" applyFont="1" applyBorder="1" applyAlignment="1">
      <alignment horizontal="right" vertical="center" textRotation="90"/>
    </xf>
    <xf numFmtId="0" fontId="9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5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zoomScalePageLayoutView="0" workbookViewId="0" topLeftCell="A1">
      <selection activeCell="A2" sqref="A2:W30"/>
    </sheetView>
  </sheetViews>
  <sheetFormatPr defaultColWidth="9.140625" defaultRowHeight="12.75"/>
  <cols>
    <col min="1" max="2" width="9.140625" style="1" customWidth="1"/>
    <col min="3" max="3" width="6.7109375" style="1" customWidth="1"/>
    <col min="4" max="4" width="7.140625" style="1" customWidth="1"/>
    <col min="5" max="6" width="9.140625" style="1" customWidth="1"/>
    <col min="7" max="8" width="12.421875" style="1" customWidth="1"/>
    <col min="9" max="9" width="7.421875" style="1" customWidth="1"/>
    <col min="10" max="10" width="12.28125" style="1" customWidth="1"/>
    <col min="11" max="11" width="2.421875" style="1" customWidth="1"/>
    <col min="12" max="13" width="3.28125" style="1" customWidth="1"/>
    <col min="14" max="15" width="3.00390625" style="1" customWidth="1"/>
    <col min="16" max="16" width="2.28125" style="1" customWidth="1"/>
    <col min="17" max="17" width="5.8515625" style="1" customWidth="1"/>
    <col min="18" max="18" width="0.71875" style="1" hidden="1" customWidth="1"/>
    <col min="19" max="19" width="6.140625" style="1" customWidth="1"/>
    <col min="20" max="20" width="3.57421875" style="1" customWidth="1"/>
    <col min="21" max="21" width="5.421875" style="1" customWidth="1"/>
    <col min="22" max="22" width="2.7109375" style="1" customWidth="1"/>
    <col min="23" max="16384" width="9.140625" style="1" customWidth="1"/>
  </cols>
  <sheetData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</row>
    <row r="6" spans="1:26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10"/>
      <c r="P6" s="10"/>
      <c r="Q6" s="10"/>
      <c r="R6" s="10"/>
      <c r="S6" s="10"/>
      <c r="T6" s="10"/>
      <c r="U6" s="2"/>
      <c r="V6" s="2"/>
      <c r="W6" s="2"/>
      <c r="X6" s="2"/>
      <c r="Y6" s="2"/>
      <c r="Z6" s="2"/>
    </row>
    <row r="7" spans="1:26" ht="15.75">
      <c r="A7" s="2"/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29"/>
      <c r="P7" s="29"/>
      <c r="Q7" s="29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2"/>
      <c r="C8" s="2"/>
      <c r="D8" s="2"/>
      <c r="E8" s="2"/>
      <c r="F8" s="2"/>
      <c r="G8" s="2"/>
      <c r="H8" s="2"/>
      <c r="I8" s="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2"/>
      <c r="X8" s="2"/>
      <c r="Y8" s="2"/>
      <c r="Z8" s="2"/>
    </row>
    <row r="9" spans="1:26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0"/>
      <c r="N10" s="2"/>
      <c r="O10" s="2"/>
      <c r="P10" s="3"/>
      <c r="Q10" s="2"/>
      <c r="R10" s="3"/>
      <c r="S10" s="2"/>
      <c r="T10" s="3"/>
      <c r="U10" s="30"/>
      <c r="V10" s="2"/>
      <c r="W10" s="2"/>
      <c r="X10" s="2"/>
      <c r="Y10" s="2"/>
      <c r="Z10" s="2"/>
    </row>
    <row r="11" spans="1:2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>
      <c r="A12" s="2"/>
      <c r="B12" s="2"/>
      <c r="C12" s="2"/>
      <c r="D12" s="2"/>
      <c r="E12" s="27"/>
      <c r="F12" s="27"/>
      <c r="G12" s="27"/>
      <c r="H12" s="27"/>
      <c r="I12" s="27"/>
      <c r="J12" s="27"/>
      <c r="K12" s="27"/>
      <c r="L12" s="27"/>
      <c r="M12" s="27"/>
      <c r="N12" s="2"/>
      <c r="O12" s="2"/>
      <c r="P12" s="2"/>
      <c r="Q12" s="27"/>
      <c r="R12" s="27"/>
      <c r="S12" s="2"/>
      <c r="T12" s="2"/>
      <c r="U12" s="2"/>
      <c r="V12" s="2"/>
      <c r="W12" s="2"/>
      <c r="X12" s="2"/>
      <c r="Y12" s="2"/>
      <c r="Z12" s="2"/>
    </row>
    <row r="13" spans="1:26" ht="18.75">
      <c r="A13" s="2"/>
      <c r="B13" s="2"/>
      <c r="C13" s="2"/>
      <c r="D13" s="43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"/>
      <c r="V13" s="2"/>
      <c r="W13" s="2"/>
      <c r="X13" s="2"/>
      <c r="Y13" s="2"/>
      <c r="Z13" s="2"/>
    </row>
    <row r="14" spans="1:26" ht="15.75">
      <c r="A14" s="2"/>
      <c r="B14" s="2"/>
      <c r="C14" s="2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2"/>
      <c r="B15" s="2"/>
      <c r="C15" s="2"/>
      <c r="D15" s="2"/>
      <c r="E15" s="14"/>
      <c r="F15" s="14"/>
      <c r="G15" s="14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6"/>
      <c r="F16" s="26"/>
      <c r="G16" s="26"/>
      <c r="H16" s="26"/>
      <c r="I16" s="26"/>
      <c r="J16" s="26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>
      <c r="A17" s="31"/>
      <c r="B17" s="32"/>
      <c r="C17" s="2"/>
      <c r="D17" s="2"/>
      <c r="E17" s="4"/>
      <c r="F17" s="4"/>
      <c r="G17" s="4"/>
      <c r="H17" s="4"/>
      <c r="I17" s="4"/>
      <c r="J17" s="4"/>
      <c r="K17" s="4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31"/>
      <c r="B18" s="32"/>
      <c r="C18" s="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"/>
      <c r="V18" s="2"/>
      <c r="W18" s="2"/>
      <c r="X18" s="2"/>
      <c r="Y18" s="2"/>
      <c r="Z18" s="2"/>
    </row>
    <row r="19" spans="1:26" ht="18.75">
      <c r="A19" s="31"/>
      <c r="B19" s="32"/>
      <c r="C19" s="2"/>
      <c r="D19" s="2"/>
      <c r="E19" s="2"/>
      <c r="F19" s="26"/>
      <c r="G19" s="26"/>
      <c r="H19" s="26"/>
      <c r="I19" s="2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>
      <c r="A20" s="33"/>
      <c r="B20" s="32"/>
      <c r="C20" s="2"/>
      <c r="D20" s="2"/>
      <c r="E20" s="4"/>
      <c r="F20" s="4"/>
      <c r="G20" s="28"/>
      <c r="H20" s="28"/>
      <c r="I20" s="4"/>
      <c r="J20" s="4"/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>
      <c r="A21" s="33"/>
      <c r="B21" s="33"/>
      <c r="C21" s="2"/>
      <c r="D21" s="2"/>
      <c r="E21" s="2"/>
      <c r="F21" s="2"/>
      <c r="G21" s="26"/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>
      <c r="A22" s="33"/>
      <c r="B22" s="3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>
      <c r="A23" s="33"/>
      <c r="B23" s="3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>
      <c r="A24" s="33"/>
      <c r="B24" s="3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4"/>
      <c r="B25" s="32"/>
      <c r="C25" s="2"/>
      <c r="D25" s="2"/>
      <c r="E25" s="2"/>
      <c r="F25" s="2"/>
      <c r="G25" s="2"/>
      <c r="H25" s="2"/>
      <c r="I25" s="4"/>
      <c r="J25" s="4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"/>
      <c r="V25" s="2"/>
      <c r="W25" s="2"/>
      <c r="X25" s="2"/>
      <c r="Y25" s="2"/>
      <c r="Z25" s="2"/>
    </row>
    <row r="26" spans="1:26" ht="19.5" customHeight="1">
      <c r="A26" s="31"/>
      <c r="B26" s="32"/>
      <c r="C26" s="2"/>
      <c r="D26" s="2"/>
      <c r="E26" s="2"/>
      <c r="F26" s="2"/>
      <c r="G26" s="2"/>
      <c r="H26" s="2"/>
      <c r="I26" s="4"/>
      <c r="J26" s="4"/>
      <c r="K26" s="4"/>
      <c r="L26" s="4"/>
      <c r="M26" s="4"/>
      <c r="N26" s="4"/>
      <c r="O26" s="4"/>
      <c r="P26" s="4"/>
      <c r="Q26" s="4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35"/>
      <c r="B27" s="32"/>
      <c r="C27" s="2"/>
      <c r="D27" s="2"/>
      <c r="E27" s="2"/>
      <c r="F27" s="2"/>
      <c r="G27" s="2"/>
      <c r="H27" s="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/>
      <c r="V27" s="2"/>
      <c r="W27" s="2"/>
      <c r="X27" s="2"/>
      <c r="Y27" s="2"/>
      <c r="Z27" s="2"/>
    </row>
    <row r="28" spans="1:26" ht="18.75">
      <c r="A28" s="35"/>
      <c r="B28" s="3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>
      <c r="A29" s="36"/>
      <c r="B29" s="32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>
      <c r="A30" s="36"/>
      <c r="B30" s="3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>
      <c r="A31" s="36"/>
      <c r="B31" s="3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37"/>
      <c r="B32" s="3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>
      <c r="A33" s="38"/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>
      <c r="A34" s="31"/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>
      <c r="A35" s="33"/>
      <c r="B35" s="3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>
      <c r="A36" s="39"/>
      <c r="B36" s="3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>
      <c r="A37" s="33"/>
      <c r="B37" s="3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>
      <c r="A38" s="33"/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>
      <c r="A39" s="33"/>
      <c r="B39" s="3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>
      <c r="A40" s="40"/>
      <c r="B40" s="3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>
      <c r="A41" s="35"/>
      <c r="B41" s="3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>
      <c r="A42" s="33"/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>
      <c r="A43" s="33"/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>
      <c r="A44" s="41"/>
      <c r="B44" s="3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sheetProtection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rintOptions/>
  <pageMargins left="0.3937007874015748" right="0.3937007874015748" top="0.7874015748031497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E70"/>
  <sheetViews>
    <sheetView tabSelected="1" view="pageBreakPreview" zoomScaleSheetLayoutView="100" zoomScalePageLayoutView="0" workbookViewId="0" topLeftCell="A1">
      <pane ySplit="14" topLeftCell="A52" activePane="bottomLeft" state="frozen"/>
      <selection pane="topLeft" activeCell="A1" sqref="A1"/>
      <selection pane="bottomLeft" activeCell="B1" sqref="B1:O68"/>
    </sheetView>
  </sheetViews>
  <sheetFormatPr defaultColWidth="9.140625" defaultRowHeight="12.75"/>
  <cols>
    <col min="1" max="1" width="9.140625" style="2" customWidth="1"/>
    <col min="2" max="2" width="11.8515625" style="16" bestFit="1" customWidth="1"/>
    <col min="3" max="3" width="41.8515625" style="3" customWidth="1"/>
    <col min="4" max="4" width="10.8515625" style="2" customWidth="1"/>
    <col min="5" max="5" width="7.140625" style="2" customWidth="1"/>
    <col min="6" max="6" width="6.28125" style="2" customWidth="1"/>
    <col min="7" max="7" width="6.421875" style="2" customWidth="1"/>
    <col min="8" max="8" width="5.8515625" style="2" customWidth="1"/>
    <col min="9" max="9" width="12.140625" style="2" customWidth="1"/>
    <col min="10" max="10" width="5.140625" style="2" customWidth="1"/>
    <col min="11" max="11" width="6.140625" style="2" customWidth="1"/>
    <col min="12" max="12" width="6.28125" style="2" customWidth="1"/>
    <col min="13" max="13" width="6.57421875" style="2" customWidth="1"/>
    <col min="14" max="14" width="8.421875" style="2" customWidth="1"/>
    <col min="15" max="15" width="6.8515625" style="2" customWidth="1"/>
    <col min="16" max="16384" width="9.140625" style="2" customWidth="1"/>
  </cols>
  <sheetData>
    <row r="1" spans="2:15" ht="15.75" customHeight="1">
      <c r="B1" s="120" t="s">
        <v>119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8" ht="18.7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6"/>
      <c r="Q2" s="6"/>
      <c r="R2" s="6"/>
    </row>
    <row r="3" spans="2:15" ht="12.75">
      <c r="B3" s="94" t="s">
        <v>3</v>
      </c>
      <c r="C3" s="114" t="s">
        <v>95</v>
      </c>
      <c r="D3" s="116" t="s">
        <v>4</v>
      </c>
      <c r="E3" s="106" t="s">
        <v>5</v>
      </c>
      <c r="F3" s="107"/>
      <c r="G3" s="107"/>
      <c r="H3" s="107"/>
      <c r="I3" s="107"/>
      <c r="J3" s="122" t="s">
        <v>13</v>
      </c>
      <c r="K3" s="123"/>
      <c r="L3" s="123"/>
      <c r="M3" s="123"/>
      <c r="N3" s="123"/>
      <c r="O3" s="123"/>
    </row>
    <row r="4" spans="2:15" ht="12.75">
      <c r="B4" s="95"/>
      <c r="C4" s="115"/>
      <c r="D4" s="117"/>
      <c r="E4" s="108"/>
      <c r="F4" s="109"/>
      <c r="G4" s="109"/>
      <c r="H4" s="109"/>
      <c r="I4" s="109"/>
      <c r="J4" s="124"/>
      <c r="K4" s="125"/>
      <c r="L4" s="125"/>
      <c r="M4" s="125"/>
      <c r="N4" s="125"/>
      <c r="O4" s="125"/>
    </row>
    <row r="5" spans="2:15" ht="14.25" customHeight="1">
      <c r="B5" s="95"/>
      <c r="C5" s="115"/>
      <c r="D5" s="117"/>
      <c r="E5" s="89" t="s">
        <v>6</v>
      </c>
      <c r="F5" s="128" t="s">
        <v>7</v>
      </c>
      <c r="G5" s="118" t="s">
        <v>12</v>
      </c>
      <c r="H5" s="119"/>
      <c r="I5" s="119"/>
      <c r="J5" s="85" t="s">
        <v>14</v>
      </c>
      <c r="K5" s="86"/>
      <c r="L5" s="85" t="s">
        <v>15</v>
      </c>
      <c r="M5" s="86"/>
      <c r="N5" s="85" t="s">
        <v>16</v>
      </c>
      <c r="O5" s="86"/>
    </row>
    <row r="6" spans="2:15" ht="12.75" customHeight="1">
      <c r="B6" s="95"/>
      <c r="C6" s="115"/>
      <c r="D6" s="117"/>
      <c r="E6" s="111"/>
      <c r="F6" s="129"/>
      <c r="G6" s="89" t="s">
        <v>8</v>
      </c>
      <c r="H6" s="85" t="s">
        <v>11</v>
      </c>
      <c r="I6" s="110"/>
      <c r="J6" s="91" t="s">
        <v>33</v>
      </c>
      <c r="K6" s="91" t="s">
        <v>98</v>
      </c>
      <c r="L6" s="91" t="s">
        <v>33</v>
      </c>
      <c r="M6" s="91" t="s">
        <v>99</v>
      </c>
      <c r="N6" s="91" t="s">
        <v>100</v>
      </c>
      <c r="O6" s="91"/>
    </row>
    <row r="7" spans="2:15" ht="12.75" customHeight="1">
      <c r="B7" s="95"/>
      <c r="C7" s="115"/>
      <c r="D7" s="117"/>
      <c r="E7" s="111"/>
      <c r="F7" s="129"/>
      <c r="G7" s="111"/>
      <c r="H7" s="89" t="s">
        <v>9</v>
      </c>
      <c r="I7" s="126" t="s">
        <v>10</v>
      </c>
      <c r="J7" s="92"/>
      <c r="K7" s="92"/>
      <c r="L7" s="92"/>
      <c r="M7" s="92"/>
      <c r="N7" s="92"/>
      <c r="O7" s="92"/>
    </row>
    <row r="8" spans="2:15" ht="12.75" customHeight="1">
      <c r="B8" s="95"/>
      <c r="C8" s="115"/>
      <c r="D8" s="117"/>
      <c r="E8" s="111"/>
      <c r="F8" s="129"/>
      <c r="G8" s="111"/>
      <c r="H8" s="90"/>
      <c r="I8" s="127"/>
      <c r="J8" s="92"/>
      <c r="K8" s="92"/>
      <c r="L8" s="92"/>
      <c r="M8" s="92"/>
      <c r="N8" s="92"/>
      <c r="O8" s="92"/>
    </row>
    <row r="9" spans="2:15" ht="12.75" customHeight="1">
      <c r="B9" s="95"/>
      <c r="C9" s="115"/>
      <c r="D9" s="117"/>
      <c r="E9" s="111"/>
      <c r="F9" s="129"/>
      <c r="G9" s="111"/>
      <c r="H9" s="90"/>
      <c r="I9" s="127"/>
      <c r="J9" s="92"/>
      <c r="K9" s="92"/>
      <c r="L9" s="92"/>
      <c r="M9" s="92"/>
      <c r="N9" s="92"/>
      <c r="O9" s="92"/>
    </row>
    <row r="10" spans="2:15" ht="12.75" customHeight="1">
      <c r="B10" s="95"/>
      <c r="C10" s="115"/>
      <c r="D10" s="117"/>
      <c r="E10" s="111"/>
      <c r="F10" s="129"/>
      <c r="G10" s="111"/>
      <c r="H10" s="90"/>
      <c r="I10" s="127"/>
      <c r="J10" s="92"/>
      <c r="K10" s="92"/>
      <c r="L10" s="92"/>
      <c r="M10" s="92"/>
      <c r="N10" s="92"/>
      <c r="O10" s="92"/>
    </row>
    <row r="11" spans="2:15" ht="12.75" customHeight="1">
      <c r="B11" s="95"/>
      <c r="C11" s="115"/>
      <c r="D11" s="117"/>
      <c r="E11" s="111"/>
      <c r="F11" s="129"/>
      <c r="G11" s="111"/>
      <c r="H11" s="90"/>
      <c r="I11" s="127"/>
      <c r="J11" s="92"/>
      <c r="K11" s="92"/>
      <c r="L11" s="92"/>
      <c r="M11" s="92"/>
      <c r="N11" s="92"/>
      <c r="O11" s="92"/>
    </row>
    <row r="12" spans="2:15" ht="12.75" customHeight="1">
      <c r="B12" s="95"/>
      <c r="C12" s="115"/>
      <c r="D12" s="117"/>
      <c r="E12" s="111"/>
      <c r="F12" s="129"/>
      <c r="G12" s="111"/>
      <c r="H12" s="90"/>
      <c r="I12" s="127"/>
      <c r="J12" s="92"/>
      <c r="K12" s="92"/>
      <c r="L12" s="92"/>
      <c r="M12" s="92"/>
      <c r="N12" s="92"/>
      <c r="O12" s="92"/>
    </row>
    <row r="13" spans="2:15" ht="21.75" customHeight="1">
      <c r="B13" s="95"/>
      <c r="C13" s="115"/>
      <c r="D13" s="117"/>
      <c r="E13" s="111"/>
      <c r="F13" s="129"/>
      <c r="G13" s="111"/>
      <c r="H13" s="90"/>
      <c r="I13" s="127"/>
      <c r="J13" s="92"/>
      <c r="K13" s="92"/>
      <c r="L13" s="92"/>
      <c r="M13" s="92"/>
      <c r="N13" s="92"/>
      <c r="O13" s="92"/>
    </row>
    <row r="14" spans="2:15" s="7" customFormat="1" ht="15.75">
      <c r="B14" s="11">
        <v>1</v>
      </c>
      <c r="C14" s="11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0">
        <v>8</v>
      </c>
      <c r="J14" s="4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</row>
    <row r="15" spans="2:15" s="7" customFormat="1" ht="15.75">
      <c r="B15" s="52"/>
      <c r="C15" s="23"/>
      <c r="D15" s="48"/>
      <c r="E15" s="48">
        <f>E16+E36+E46+E47+E48+E52</f>
        <v>4050</v>
      </c>
      <c r="F15" s="48">
        <f>F16+F36+F46+F47+F48+F52</f>
        <v>1370</v>
      </c>
      <c r="G15" s="48">
        <f>G16+G36+G46+G47+G48+G52</f>
        <v>2700</v>
      </c>
      <c r="H15" s="48">
        <f>H16+H36+H46+H47+H48+H52</f>
        <v>1330</v>
      </c>
      <c r="I15" s="48">
        <f>I16+I36+I46+I47+I48+I52</f>
        <v>1370</v>
      </c>
      <c r="J15" s="48">
        <f>J16+J36+J44</f>
        <v>612</v>
      </c>
      <c r="K15" s="48">
        <f>K16+K36+K44+K55</f>
        <v>612</v>
      </c>
      <c r="L15" s="48">
        <f>L16+L36+L44+L55</f>
        <v>612</v>
      </c>
      <c r="M15" s="48">
        <f>M16+M36+M44+M55</f>
        <v>540</v>
      </c>
      <c r="N15" s="48">
        <f>N16+N36+N44+N55</f>
        <v>324</v>
      </c>
      <c r="O15" s="48"/>
    </row>
    <row r="16" spans="2:16" s="7" customFormat="1" ht="14.25">
      <c r="B16" s="67" t="s">
        <v>35</v>
      </c>
      <c r="C16" s="68" t="s">
        <v>36</v>
      </c>
      <c r="D16" s="51"/>
      <c r="E16" s="51">
        <f>F16+G16</f>
        <v>3078</v>
      </c>
      <c r="F16" s="51">
        <f>0.5*G16</f>
        <v>1026</v>
      </c>
      <c r="G16" s="51">
        <f aca="true" t="shared" si="0" ref="G16:O16">G17+G31</f>
        <v>2052</v>
      </c>
      <c r="H16" s="51">
        <f aca="true" t="shared" si="1" ref="H16:H54">G16-I16</f>
        <v>1147</v>
      </c>
      <c r="I16" s="51">
        <f t="shared" si="0"/>
        <v>905</v>
      </c>
      <c r="J16" s="51">
        <f t="shared" si="0"/>
        <v>529</v>
      </c>
      <c r="K16" s="51">
        <f t="shared" si="0"/>
        <v>501</v>
      </c>
      <c r="L16" s="51">
        <f t="shared" si="0"/>
        <v>512</v>
      </c>
      <c r="M16" s="51">
        <f t="shared" si="0"/>
        <v>399</v>
      </c>
      <c r="N16" s="51">
        <f t="shared" si="0"/>
        <v>111</v>
      </c>
      <c r="O16" s="51">
        <f t="shared" si="0"/>
        <v>0</v>
      </c>
      <c r="P16" s="17"/>
    </row>
    <row r="17" spans="2:15" s="7" customFormat="1" ht="42.75">
      <c r="B17" s="56" t="s">
        <v>45</v>
      </c>
      <c r="C17" s="69" t="s">
        <v>121</v>
      </c>
      <c r="D17" s="48"/>
      <c r="E17" s="51">
        <f aca="true" t="shared" si="2" ref="E17:E55">F17+G17</f>
        <v>2218</v>
      </c>
      <c r="F17" s="51">
        <f>F18+F19+F20+F21+F22+F23+F24+F25+F26+F27+F28+F29+F30</f>
        <v>739</v>
      </c>
      <c r="G17" s="48">
        <f aca="true" t="shared" si="3" ref="G17:O17">G18+G19+G20+G21+G22+G23+G24+G25+G26+G27+G28+G29+G30</f>
        <v>1479</v>
      </c>
      <c r="H17" s="48">
        <f t="shared" si="1"/>
        <v>873</v>
      </c>
      <c r="I17" s="48">
        <f t="shared" si="3"/>
        <v>606</v>
      </c>
      <c r="J17" s="48">
        <f t="shared" si="3"/>
        <v>393</v>
      </c>
      <c r="K17" s="48">
        <f t="shared" si="3"/>
        <v>349</v>
      </c>
      <c r="L17" s="48">
        <f t="shared" si="3"/>
        <v>365</v>
      </c>
      <c r="M17" s="48">
        <f t="shared" si="3"/>
        <v>261</v>
      </c>
      <c r="N17" s="48">
        <f t="shared" si="3"/>
        <v>111</v>
      </c>
      <c r="O17" s="48">
        <f t="shared" si="3"/>
        <v>0</v>
      </c>
    </row>
    <row r="18" spans="2:15" s="7" customFormat="1" ht="15.75">
      <c r="B18" s="130" t="s">
        <v>41</v>
      </c>
      <c r="C18" s="47" t="s">
        <v>114</v>
      </c>
      <c r="D18" s="50" t="s">
        <v>79</v>
      </c>
      <c r="E18" s="51">
        <f t="shared" si="2"/>
        <v>171</v>
      </c>
      <c r="F18" s="51">
        <f aca="true" t="shared" si="4" ref="F18:F48">0.5*G18</f>
        <v>57</v>
      </c>
      <c r="G18" s="19">
        <f>J18+K18+L18+M18+N18+O18</f>
        <v>114</v>
      </c>
      <c r="H18" s="19">
        <f t="shared" si="1"/>
        <v>46</v>
      </c>
      <c r="I18" s="19">
        <v>68</v>
      </c>
      <c r="J18" s="19">
        <v>34</v>
      </c>
      <c r="K18" s="19">
        <v>32</v>
      </c>
      <c r="L18" s="19">
        <v>34</v>
      </c>
      <c r="M18" s="19">
        <v>14</v>
      </c>
      <c r="N18" s="19"/>
      <c r="O18" s="19"/>
    </row>
    <row r="19" spans="2:15" s="7" customFormat="1" ht="15.75">
      <c r="B19" s="131"/>
      <c r="C19" s="47" t="s">
        <v>115</v>
      </c>
      <c r="D19" s="50" t="s">
        <v>87</v>
      </c>
      <c r="E19" s="51">
        <f t="shared" si="2"/>
        <v>257</v>
      </c>
      <c r="F19" s="51">
        <v>86</v>
      </c>
      <c r="G19" s="19">
        <f aca="true" t="shared" si="5" ref="G19:G54">J19+K19+L19+M19+N19+O19</f>
        <v>171</v>
      </c>
      <c r="H19" s="19">
        <f t="shared" si="1"/>
        <v>171</v>
      </c>
      <c r="I19" s="19">
        <v>0</v>
      </c>
      <c r="J19" s="19">
        <v>34</v>
      </c>
      <c r="K19" s="19">
        <v>42</v>
      </c>
      <c r="L19" s="19">
        <v>51</v>
      </c>
      <c r="M19" s="19">
        <v>44</v>
      </c>
      <c r="N19" s="19"/>
      <c r="O19" s="19"/>
    </row>
    <row r="20" spans="2:15" s="7" customFormat="1" ht="15.75">
      <c r="B20" s="52" t="s">
        <v>46</v>
      </c>
      <c r="C20" s="47" t="s">
        <v>27</v>
      </c>
      <c r="D20" s="50" t="s">
        <v>109</v>
      </c>
      <c r="E20" s="51">
        <f t="shared" si="2"/>
        <v>256</v>
      </c>
      <c r="F20" s="51">
        <v>85</v>
      </c>
      <c r="G20" s="19">
        <f t="shared" si="5"/>
        <v>171</v>
      </c>
      <c r="H20" s="19">
        <f t="shared" si="1"/>
        <v>0</v>
      </c>
      <c r="I20" s="19">
        <v>171</v>
      </c>
      <c r="J20" s="19">
        <v>34</v>
      </c>
      <c r="K20" s="19">
        <v>34</v>
      </c>
      <c r="L20" s="19">
        <v>34</v>
      </c>
      <c r="M20" s="19">
        <v>30</v>
      </c>
      <c r="N20" s="19">
        <v>39</v>
      </c>
      <c r="O20" s="19"/>
    </row>
    <row r="21" spans="2:15" s="7" customFormat="1" ht="15.75">
      <c r="B21" s="52" t="s">
        <v>47</v>
      </c>
      <c r="C21" s="47" t="s">
        <v>26</v>
      </c>
      <c r="D21" s="50" t="s">
        <v>87</v>
      </c>
      <c r="E21" s="51">
        <f t="shared" si="2"/>
        <v>257</v>
      </c>
      <c r="F21" s="51">
        <v>86</v>
      </c>
      <c r="G21" s="19">
        <f t="shared" si="5"/>
        <v>171</v>
      </c>
      <c r="H21" s="19">
        <f t="shared" si="1"/>
        <v>151</v>
      </c>
      <c r="I21" s="19">
        <v>20</v>
      </c>
      <c r="J21" s="19">
        <v>34</v>
      </c>
      <c r="K21" s="19">
        <v>34</v>
      </c>
      <c r="L21" s="19">
        <v>51</v>
      </c>
      <c r="M21" s="19">
        <v>52</v>
      </c>
      <c r="N21" s="19"/>
      <c r="O21" s="19"/>
    </row>
    <row r="22" spans="2:15" s="7" customFormat="1" ht="15.75">
      <c r="B22" s="52" t="s">
        <v>48</v>
      </c>
      <c r="C22" s="47" t="s">
        <v>84</v>
      </c>
      <c r="D22" s="50" t="s">
        <v>88</v>
      </c>
      <c r="E22" s="51">
        <f t="shared" si="2"/>
        <v>256</v>
      </c>
      <c r="F22" s="51">
        <v>85</v>
      </c>
      <c r="G22" s="19">
        <f t="shared" si="5"/>
        <v>171</v>
      </c>
      <c r="H22" s="19">
        <f t="shared" si="1"/>
        <v>131</v>
      </c>
      <c r="I22" s="19">
        <v>40</v>
      </c>
      <c r="J22" s="19">
        <v>34</v>
      </c>
      <c r="K22" s="19">
        <v>34</v>
      </c>
      <c r="L22" s="19">
        <v>42</v>
      </c>
      <c r="M22" s="19">
        <v>25</v>
      </c>
      <c r="N22" s="19">
        <v>36</v>
      </c>
      <c r="O22" s="19"/>
    </row>
    <row r="23" spans="2:15" s="7" customFormat="1" ht="15.75">
      <c r="B23" s="52" t="s">
        <v>49</v>
      </c>
      <c r="C23" s="47" t="s">
        <v>44</v>
      </c>
      <c r="D23" s="50" t="s">
        <v>87</v>
      </c>
      <c r="E23" s="51">
        <f t="shared" si="2"/>
        <v>171</v>
      </c>
      <c r="F23" s="51">
        <f t="shared" si="4"/>
        <v>57</v>
      </c>
      <c r="G23" s="19">
        <f t="shared" si="5"/>
        <v>114</v>
      </c>
      <c r="H23" s="19">
        <f t="shared" si="1"/>
        <v>98</v>
      </c>
      <c r="I23" s="19">
        <v>16</v>
      </c>
      <c r="J23" s="19">
        <v>34</v>
      </c>
      <c r="K23" s="19">
        <v>36</v>
      </c>
      <c r="L23" s="19">
        <v>34</v>
      </c>
      <c r="M23" s="19">
        <v>10</v>
      </c>
      <c r="N23" s="19"/>
      <c r="O23" s="19"/>
    </row>
    <row r="24" spans="2:15" s="7" customFormat="1" ht="15.75">
      <c r="B24" s="52" t="s">
        <v>50</v>
      </c>
      <c r="C24" s="47" t="s">
        <v>80</v>
      </c>
      <c r="D24" s="50" t="s">
        <v>87</v>
      </c>
      <c r="E24" s="51">
        <f t="shared" si="2"/>
        <v>102</v>
      </c>
      <c r="F24" s="51">
        <f t="shared" si="4"/>
        <v>34</v>
      </c>
      <c r="G24" s="19">
        <f t="shared" si="5"/>
        <v>68</v>
      </c>
      <c r="H24" s="19">
        <f t="shared" si="1"/>
        <v>60</v>
      </c>
      <c r="I24" s="19">
        <v>8</v>
      </c>
      <c r="J24" s="19"/>
      <c r="K24" s="19"/>
      <c r="L24" s="19">
        <v>34</v>
      </c>
      <c r="M24" s="19">
        <v>34</v>
      </c>
      <c r="N24" s="19"/>
      <c r="O24" s="19"/>
    </row>
    <row r="25" spans="2:15" s="7" customFormat="1" ht="15.75">
      <c r="B25" s="52" t="s">
        <v>51</v>
      </c>
      <c r="C25" s="81" t="s">
        <v>60</v>
      </c>
      <c r="D25" s="50" t="s">
        <v>87</v>
      </c>
      <c r="E25" s="51">
        <f t="shared" si="2"/>
        <v>108</v>
      </c>
      <c r="F25" s="51">
        <f t="shared" si="4"/>
        <v>36</v>
      </c>
      <c r="G25" s="19">
        <f t="shared" si="5"/>
        <v>72</v>
      </c>
      <c r="H25" s="19">
        <f t="shared" si="1"/>
        <v>52</v>
      </c>
      <c r="I25" s="20">
        <v>20</v>
      </c>
      <c r="J25" s="19"/>
      <c r="K25" s="19"/>
      <c r="L25" s="19">
        <v>51</v>
      </c>
      <c r="M25" s="19">
        <v>21</v>
      </c>
      <c r="N25" s="19"/>
      <c r="O25" s="19"/>
    </row>
    <row r="26" spans="2:15" s="7" customFormat="1" ht="15.75">
      <c r="B26" s="52" t="s">
        <v>52</v>
      </c>
      <c r="C26" s="82" t="s">
        <v>81</v>
      </c>
      <c r="D26" s="53" t="s">
        <v>89</v>
      </c>
      <c r="E26" s="51">
        <f t="shared" si="2"/>
        <v>117</v>
      </c>
      <c r="F26" s="51">
        <f t="shared" si="4"/>
        <v>39</v>
      </c>
      <c r="G26" s="19">
        <f t="shared" si="5"/>
        <v>78</v>
      </c>
      <c r="H26" s="19">
        <f t="shared" si="1"/>
        <v>58</v>
      </c>
      <c r="I26" s="44">
        <v>20</v>
      </c>
      <c r="J26" s="44">
        <v>34</v>
      </c>
      <c r="K26" s="44">
        <v>44</v>
      </c>
      <c r="L26" s="44"/>
      <c r="M26" s="44"/>
      <c r="N26" s="44"/>
      <c r="O26" s="19"/>
    </row>
    <row r="27" spans="2:15" s="7" customFormat="1" ht="15.75">
      <c r="B27" s="52" t="s">
        <v>53</v>
      </c>
      <c r="C27" s="83" t="s">
        <v>61</v>
      </c>
      <c r="D27" s="50" t="s">
        <v>88</v>
      </c>
      <c r="E27" s="51">
        <f t="shared" si="2"/>
        <v>54</v>
      </c>
      <c r="F27" s="51">
        <f t="shared" si="4"/>
        <v>18</v>
      </c>
      <c r="G27" s="19">
        <f t="shared" si="5"/>
        <v>36</v>
      </c>
      <c r="H27" s="19">
        <f t="shared" si="1"/>
        <v>30</v>
      </c>
      <c r="I27" s="19">
        <v>6</v>
      </c>
      <c r="J27" s="19"/>
      <c r="K27" s="19"/>
      <c r="L27" s="19"/>
      <c r="M27" s="19"/>
      <c r="N27" s="19">
        <v>36</v>
      </c>
      <c r="O27" s="19"/>
    </row>
    <row r="28" spans="2:15" s="7" customFormat="1" ht="15.75">
      <c r="B28" s="52" t="s">
        <v>62</v>
      </c>
      <c r="C28" s="84" t="s">
        <v>82</v>
      </c>
      <c r="D28" s="50" t="s">
        <v>110</v>
      </c>
      <c r="E28" s="51">
        <f t="shared" si="2"/>
        <v>105</v>
      </c>
      <c r="F28" s="51">
        <f t="shared" si="4"/>
        <v>35</v>
      </c>
      <c r="G28" s="19">
        <f t="shared" si="5"/>
        <v>70</v>
      </c>
      <c r="H28" s="19">
        <f t="shared" si="1"/>
        <v>44</v>
      </c>
      <c r="I28" s="19">
        <v>26</v>
      </c>
      <c r="J28" s="19">
        <v>70</v>
      </c>
      <c r="K28" s="19"/>
      <c r="L28" s="19"/>
      <c r="M28" s="19"/>
      <c r="N28" s="19"/>
      <c r="O28" s="19"/>
    </row>
    <row r="29" spans="2:15" s="7" customFormat="1" ht="15.75">
      <c r="B29" s="52" t="s">
        <v>63</v>
      </c>
      <c r="C29" s="84" t="s">
        <v>28</v>
      </c>
      <c r="D29" s="50" t="s">
        <v>87</v>
      </c>
      <c r="E29" s="51">
        <f t="shared" si="2"/>
        <v>256</v>
      </c>
      <c r="F29" s="51">
        <v>85</v>
      </c>
      <c r="G29" s="19">
        <f t="shared" si="5"/>
        <v>171</v>
      </c>
      <c r="H29" s="19">
        <f t="shared" si="1"/>
        <v>0</v>
      </c>
      <c r="I29" s="19">
        <v>171</v>
      </c>
      <c r="J29" s="19">
        <v>51</v>
      </c>
      <c r="K29" s="19">
        <v>55</v>
      </c>
      <c r="L29" s="19">
        <v>34</v>
      </c>
      <c r="M29" s="19">
        <v>31</v>
      </c>
      <c r="N29" s="19"/>
      <c r="O29" s="19"/>
    </row>
    <row r="30" spans="2:15" s="7" customFormat="1" ht="15.75">
      <c r="B30" s="52" t="s">
        <v>64</v>
      </c>
      <c r="C30" s="83" t="s">
        <v>34</v>
      </c>
      <c r="D30" s="50" t="s">
        <v>89</v>
      </c>
      <c r="E30" s="51">
        <f t="shared" si="2"/>
        <v>108</v>
      </c>
      <c r="F30" s="51">
        <f t="shared" si="4"/>
        <v>36</v>
      </c>
      <c r="G30" s="19">
        <f t="shared" si="5"/>
        <v>72</v>
      </c>
      <c r="H30" s="19">
        <f t="shared" si="1"/>
        <v>32</v>
      </c>
      <c r="I30" s="19">
        <v>40</v>
      </c>
      <c r="J30" s="19">
        <v>34</v>
      </c>
      <c r="K30" s="19">
        <v>38</v>
      </c>
      <c r="L30" s="19"/>
      <c r="M30" s="19"/>
      <c r="N30" s="19"/>
      <c r="O30" s="19"/>
    </row>
    <row r="31" spans="2:15" s="7" customFormat="1" ht="35.25" customHeight="1">
      <c r="B31" s="62" t="s">
        <v>54</v>
      </c>
      <c r="C31" s="70" t="s">
        <v>55</v>
      </c>
      <c r="D31" s="25"/>
      <c r="E31" s="51">
        <f t="shared" si="2"/>
        <v>859</v>
      </c>
      <c r="F31" s="51">
        <f>F32+F33+F34</f>
        <v>286</v>
      </c>
      <c r="G31" s="51">
        <f t="shared" si="5"/>
        <v>573</v>
      </c>
      <c r="H31" s="25">
        <f t="shared" si="1"/>
        <v>274</v>
      </c>
      <c r="I31" s="51">
        <f aca="true" t="shared" si="6" ref="I31:O31">I32+I33+I34</f>
        <v>299</v>
      </c>
      <c r="J31" s="51">
        <f t="shared" si="6"/>
        <v>136</v>
      </c>
      <c r="K31" s="51">
        <f t="shared" si="6"/>
        <v>152</v>
      </c>
      <c r="L31" s="51">
        <f t="shared" si="6"/>
        <v>147</v>
      </c>
      <c r="M31" s="51">
        <f t="shared" si="6"/>
        <v>138</v>
      </c>
      <c r="N31" s="51">
        <f t="shared" si="6"/>
        <v>0</v>
      </c>
      <c r="O31" s="51">
        <f t="shared" si="6"/>
        <v>0</v>
      </c>
    </row>
    <row r="32" spans="2:15" s="7" customFormat="1" ht="47.25">
      <c r="B32" s="61" t="s">
        <v>57</v>
      </c>
      <c r="C32" s="74" t="s">
        <v>123</v>
      </c>
      <c r="D32" s="50" t="s">
        <v>90</v>
      </c>
      <c r="E32" s="51">
        <f t="shared" si="2"/>
        <v>427</v>
      </c>
      <c r="F32" s="51">
        <v>142</v>
      </c>
      <c r="G32" s="25">
        <f t="shared" si="5"/>
        <v>285</v>
      </c>
      <c r="H32" s="25">
        <f t="shared" si="1"/>
        <v>114</v>
      </c>
      <c r="I32" s="25">
        <v>171</v>
      </c>
      <c r="J32" s="25">
        <v>68</v>
      </c>
      <c r="K32" s="25">
        <v>74</v>
      </c>
      <c r="L32" s="25">
        <v>68</v>
      </c>
      <c r="M32" s="25">
        <v>75</v>
      </c>
      <c r="N32" s="25"/>
      <c r="O32" s="25"/>
    </row>
    <row r="33" spans="2:15" s="7" customFormat="1" ht="15.75">
      <c r="B33" s="61" t="s">
        <v>42</v>
      </c>
      <c r="C33" s="74" t="s">
        <v>58</v>
      </c>
      <c r="D33" s="50" t="s">
        <v>90</v>
      </c>
      <c r="E33" s="51">
        <f t="shared" si="2"/>
        <v>270</v>
      </c>
      <c r="F33" s="51">
        <f t="shared" si="4"/>
        <v>90</v>
      </c>
      <c r="G33" s="25">
        <f t="shared" si="5"/>
        <v>180</v>
      </c>
      <c r="H33" s="25">
        <f t="shared" si="1"/>
        <v>160</v>
      </c>
      <c r="I33" s="25">
        <v>20</v>
      </c>
      <c r="J33" s="25">
        <v>34</v>
      </c>
      <c r="K33" s="25">
        <v>38</v>
      </c>
      <c r="L33" s="25">
        <v>45</v>
      </c>
      <c r="M33" s="25">
        <v>63</v>
      </c>
      <c r="N33" s="25"/>
      <c r="O33" s="25"/>
    </row>
    <row r="34" spans="2:15" s="7" customFormat="1" ht="15.75">
      <c r="B34" s="61" t="s">
        <v>56</v>
      </c>
      <c r="C34" s="74" t="s">
        <v>38</v>
      </c>
      <c r="D34" s="50" t="s">
        <v>91</v>
      </c>
      <c r="E34" s="51">
        <f t="shared" si="2"/>
        <v>162</v>
      </c>
      <c r="F34" s="51">
        <f t="shared" si="4"/>
        <v>54</v>
      </c>
      <c r="G34" s="25">
        <f t="shared" si="5"/>
        <v>108</v>
      </c>
      <c r="H34" s="25">
        <f t="shared" si="1"/>
        <v>0</v>
      </c>
      <c r="I34" s="25">
        <v>108</v>
      </c>
      <c r="J34" s="25">
        <v>34</v>
      </c>
      <c r="K34" s="25">
        <v>40</v>
      </c>
      <c r="L34" s="25">
        <v>34</v>
      </c>
      <c r="M34" s="25"/>
      <c r="N34" s="25"/>
      <c r="O34" s="25"/>
    </row>
    <row r="35" spans="2:15" s="9" customFormat="1" ht="15.75">
      <c r="B35" s="62"/>
      <c r="C35" s="71" t="s">
        <v>122</v>
      </c>
      <c r="D35" s="50"/>
      <c r="E35" s="51">
        <f t="shared" si="2"/>
        <v>3186</v>
      </c>
      <c r="F35" s="51">
        <f t="shared" si="4"/>
        <v>1062</v>
      </c>
      <c r="G35" s="51">
        <f>G36+G44</f>
        <v>2124</v>
      </c>
      <c r="H35" s="51">
        <f aca="true" t="shared" si="7" ref="H35:O35">H36+H44</f>
        <v>1659</v>
      </c>
      <c r="I35" s="51">
        <f t="shared" si="7"/>
        <v>465</v>
      </c>
      <c r="J35" s="51">
        <f t="shared" si="7"/>
        <v>83</v>
      </c>
      <c r="K35" s="51">
        <f t="shared" si="7"/>
        <v>111</v>
      </c>
      <c r="L35" s="51">
        <f t="shared" si="7"/>
        <v>100</v>
      </c>
      <c r="M35" s="51">
        <f t="shared" si="7"/>
        <v>141</v>
      </c>
      <c r="N35" s="51">
        <f t="shared" si="7"/>
        <v>213</v>
      </c>
      <c r="O35" s="51">
        <f t="shared" si="7"/>
        <v>0</v>
      </c>
    </row>
    <row r="36" spans="2:15" s="9" customFormat="1" ht="31.5">
      <c r="B36" s="62" t="s">
        <v>18</v>
      </c>
      <c r="C36" s="72" t="s">
        <v>108</v>
      </c>
      <c r="D36" s="63"/>
      <c r="E36" s="51">
        <f t="shared" si="2"/>
        <v>412</v>
      </c>
      <c r="F36" s="51">
        <f>F37+F38+F39+F40+F41+F42+F43</f>
        <v>151</v>
      </c>
      <c r="G36" s="51">
        <f>G37+G38+G39+G40+G41+G42+G43</f>
        <v>261</v>
      </c>
      <c r="H36" s="51">
        <f aca="true" t="shared" si="8" ref="H36:O36">H37+H38+H39+H40+H41+H42+H43</f>
        <v>70</v>
      </c>
      <c r="I36" s="51">
        <f t="shared" si="8"/>
        <v>191</v>
      </c>
      <c r="J36" s="51">
        <f t="shared" si="8"/>
        <v>83</v>
      </c>
      <c r="K36" s="51">
        <f t="shared" si="8"/>
        <v>68</v>
      </c>
      <c r="L36" s="51">
        <f t="shared" si="8"/>
        <v>34</v>
      </c>
      <c r="M36" s="51">
        <f t="shared" si="8"/>
        <v>36</v>
      </c>
      <c r="N36" s="51">
        <f t="shared" si="8"/>
        <v>40</v>
      </c>
      <c r="O36" s="51">
        <f t="shared" si="8"/>
        <v>0</v>
      </c>
    </row>
    <row r="37" spans="2:15" s="9" customFormat="1" ht="15.75">
      <c r="B37" s="73" t="s">
        <v>19</v>
      </c>
      <c r="C37" s="74" t="s">
        <v>65</v>
      </c>
      <c r="D37" s="59" t="s">
        <v>92</v>
      </c>
      <c r="E37" s="51">
        <f t="shared" si="2"/>
        <v>51</v>
      </c>
      <c r="F37" s="51">
        <f t="shared" si="4"/>
        <v>17</v>
      </c>
      <c r="G37" s="25">
        <f t="shared" si="5"/>
        <v>34</v>
      </c>
      <c r="H37" s="25">
        <f t="shared" si="1"/>
        <v>14</v>
      </c>
      <c r="I37" s="60">
        <v>20</v>
      </c>
      <c r="J37" s="60">
        <v>34</v>
      </c>
      <c r="K37" s="60"/>
      <c r="L37" s="60"/>
      <c r="M37" s="60"/>
      <c r="N37" s="60"/>
      <c r="O37" s="60"/>
    </row>
    <row r="38" spans="2:135" ht="15.75">
      <c r="B38" s="75" t="s">
        <v>20</v>
      </c>
      <c r="C38" s="47" t="s">
        <v>66</v>
      </c>
      <c r="D38" s="59" t="s">
        <v>96</v>
      </c>
      <c r="E38" s="51">
        <f t="shared" si="2"/>
        <v>51</v>
      </c>
      <c r="F38" s="51">
        <f t="shared" si="4"/>
        <v>17</v>
      </c>
      <c r="G38" s="19">
        <f t="shared" si="5"/>
        <v>34</v>
      </c>
      <c r="H38" s="19">
        <f t="shared" si="1"/>
        <v>14</v>
      </c>
      <c r="I38" s="22">
        <v>20</v>
      </c>
      <c r="J38" s="22"/>
      <c r="K38" s="22">
        <v>34</v>
      </c>
      <c r="L38" s="22"/>
      <c r="M38" s="22"/>
      <c r="N38" s="22"/>
      <c r="O38" s="22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2:135" ht="15.75">
      <c r="B39" s="75" t="s">
        <v>21</v>
      </c>
      <c r="C39" s="47" t="s">
        <v>67</v>
      </c>
      <c r="D39" s="59" t="s">
        <v>97</v>
      </c>
      <c r="E39" s="51">
        <f t="shared" si="2"/>
        <v>51</v>
      </c>
      <c r="F39" s="51">
        <f t="shared" si="4"/>
        <v>17</v>
      </c>
      <c r="G39" s="19">
        <f t="shared" si="5"/>
        <v>34</v>
      </c>
      <c r="H39" s="19">
        <f t="shared" si="1"/>
        <v>14</v>
      </c>
      <c r="I39" s="22">
        <v>20</v>
      </c>
      <c r="J39" s="22">
        <v>34</v>
      </c>
      <c r="K39" s="22"/>
      <c r="L39" s="22"/>
      <c r="M39" s="22"/>
      <c r="N39" s="22"/>
      <c r="O39" s="22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2:135" s="12" customFormat="1" ht="47.25">
      <c r="B40" s="75" t="s">
        <v>39</v>
      </c>
      <c r="C40" s="47" t="s">
        <v>68</v>
      </c>
      <c r="D40" s="59" t="s">
        <v>93</v>
      </c>
      <c r="E40" s="51">
        <f t="shared" si="2"/>
        <v>74</v>
      </c>
      <c r="F40" s="51">
        <v>25</v>
      </c>
      <c r="G40" s="19">
        <f t="shared" si="5"/>
        <v>49</v>
      </c>
      <c r="H40" s="19">
        <f t="shared" si="1"/>
        <v>14</v>
      </c>
      <c r="I40" s="21">
        <v>35</v>
      </c>
      <c r="J40" s="60">
        <v>15</v>
      </c>
      <c r="K40" s="21">
        <v>34</v>
      </c>
      <c r="L40" s="21"/>
      <c r="M40" s="21"/>
      <c r="N40" s="21"/>
      <c r="O40" s="2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2:135" s="12" customFormat="1" ht="31.5">
      <c r="B41" s="24" t="s">
        <v>40</v>
      </c>
      <c r="C41" s="47" t="s">
        <v>69</v>
      </c>
      <c r="D41" s="59" t="s">
        <v>87</v>
      </c>
      <c r="E41" s="51">
        <f t="shared" si="2"/>
        <v>54</v>
      </c>
      <c r="F41" s="51">
        <f t="shared" si="4"/>
        <v>18</v>
      </c>
      <c r="G41" s="19">
        <f t="shared" si="5"/>
        <v>36</v>
      </c>
      <c r="H41" s="19">
        <f t="shared" si="1"/>
        <v>14</v>
      </c>
      <c r="I41" s="21">
        <v>22</v>
      </c>
      <c r="J41" s="21"/>
      <c r="K41" s="21"/>
      <c r="L41" s="21"/>
      <c r="M41" s="21">
        <v>36</v>
      </c>
      <c r="N41" s="21"/>
      <c r="O41" s="2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2:135" s="12" customFormat="1" ht="15.75">
      <c r="B42" s="24" t="s">
        <v>43</v>
      </c>
      <c r="C42" s="47" t="s">
        <v>125</v>
      </c>
      <c r="D42" s="50" t="s">
        <v>91</v>
      </c>
      <c r="E42" s="51">
        <f t="shared" si="2"/>
        <v>51</v>
      </c>
      <c r="F42" s="51">
        <f t="shared" si="4"/>
        <v>17</v>
      </c>
      <c r="G42" s="19">
        <f t="shared" si="5"/>
        <v>34</v>
      </c>
      <c r="H42" s="19">
        <f t="shared" si="1"/>
        <v>0</v>
      </c>
      <c r="I42" s="21">
        <v>34</v>
      </c>
      <c r="J42" s="21"/>
      <c r="K42" s="21"/>
      <c r="L42" s="21">
        <v>34</v>
      </c>
      <c r="M42" s="21"/>
      <c r="N42" s="21"/>
      <c r="O42" s="2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2:135" s="12" customFormat="1" ht="15.75">
      <c r="B43" s="24" t="s">
        <v>101</v>
      </c>
      <c r="C43" s="47" t="s">
        <v>102</v>
      </c>
      <c r="D43" s="50" t="s">
        <v>88</v>
      </c>
      <c r="E43" s="51">
        <f t="shared" si="2"/>
        <v>80</v>
      </c>
      <c r="F43" s="51">
        <v>40</v>
      </c>
      <c r="G43" s="19">
        <f t="shared" si="5"/>
        <v>40</v>
      </c>
      <c r="H43" s="19">
        <f t="shared" si="1"/>
        <v>0</v>
      </c>
      <c r="I43" s="21">
        <v>40</v>
      </c>
      <c r="J43" s="21"/>
      <c r="K43" s="21"/>
      <c r="L43" s="21"/>
      <c r="M43" s="21"/>
      <c r="N43" s="21">
        <v>40</v>
      </c>
      <c r="O43" s="2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2:135" ht="31.5">
      <c r="B44" s="24" t="s">
        <v>17</v>
      </c>
      <c r="C44" s="49" t="s">
        <v>83</v>
      </c>
      <c r="D44" s="60"/>
      <c r="E44" s="51">
        <f t="shared" si="2"/>
        <v>1972</v>
      </c>
      <c r="F44" s="51">
        <f>F46+F47+F48</f>
        <v>109</v>
      </c>
      <c r="G44" s="48">
        <f>G45+G51</f>
        <v>1863</v>
      </c>
      <c r="H44" s="48">
        <f aca="true" t="shared" si="9" ref="H44:O44">H45+H51</f>
        <v>1589</v>
      </c>
      <c r="I44" s="48">
        <f t="shared" si="9"/>
        <v>274</v>
      </c>
      <c r="J44" s="48">
        <f t="shared" si="9"/>
        <v>0</v>
      </c>
      <c r="K44" s="48">
        <f t="shared" si="9"/>
        <v>43</v>
      </c>
      <c r="L44" s="48">
        <f t="shared" si="9"/>
        <v>66</v>
      </c>
      <c r="M44" s="48">
        <f t="shared" si="9"/>
        <v>105</v>
      </c>
      <c r="N44" s="48">
        <f t="shared" si="9"/>
        <v>173</v>
      </c>
      <c r="O44" s="48">
        <f t="shared" si="9"/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2:134" ht="94.5">
      <c r="B45" s="76" t="s">
        <v>22</v>
      </c>
      <c r="C45" s="72" t="s">
        <v>103</v>
      </c>
      <c r="D45" s="64" t="s">
        <v>59</v>
      </c>
      <c r="E45" s="51">
        <f t="shared" si="2"/>
        <v>1299</v>
      </c>
      <c r="F45" s="51">
        <f t="shared" si="4"/>
        <v>433</v>
      </c>
      <c r="G45" s="25">
        <f>G46+G47+G48+G49+G50</f>
        <v>866</v>
      </c>
      <c r="H45" s="25">
        <f t="shared" si="1"/>
        <v>710</v>
      </c>
      <c r="I45" s="60">
        <f aca="true" t="shared" si="10" ref="I45:O45">I46+I47+I48</f>
        <v>156</v>
      </c>
      <c r="J45" s="60">
        <f t="shared" si="10"/>
        <v>0</v>
      </c>
      <c r="K45" s="60">
        <f t="shared" si="10"/>
        <v>43</v>
      </c>
      <c r="L45" s="60">
        <f t="shared" si="10"/>
        <v>32</v>
      </c>
      <c r="M45" s="60">
        <f t="shared" si="10"/>
        <v>60</v>
      </c>
      <c r="N45" s="60">
        <f t="shared" si="10"/>
        <v>83</v>
      </c>
      <c r="O45" s="60">
        <f t="shared" si="10"/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</row>
    <row r="46" spans="2:15" s="9" customFormat="1" ht="31.5">
      <c r="B46" s="77" t="s">
        <v>23</v>
      </c>
      <c r="C46" s="74" t="s">
        <v>73</v>
      </c>
      <c r="D46" s="57" t="s">
        <v>94</v>
      </c>
      <c r="E46" s="51">
        <v>221</v>
      </c>
      <c r="F46" s="51">
        <f t="shared" si="4"/>
        <v>77</v>
      </c>
      <c r="G46" s="25">
        <f t="shared" si="5"/>
        <v>154</v>
      </c>
      <c r="H46" s="25">
        <f t="shared" si="1"/>
        <v>38</v>
      </c>
      <c r="I46" s="60">
        <v>116</v>
      </c>
      <c r="J46" s="60"/>
      <c r="K46" s="60">
        <v>43</v>
      </c>
      <c r="L46" s="60">
        <v>32</v>
      </c>
      <c r="M46" s="60">
        <v>28</v>
      </c>
      <c r="N46" s="60">
        <v>51</v>
      </c>
      <c r="O46" s="60"/>
    </row>
    <row r="47" spans="2:15" s="9" customFormat="1" ht="31.5">
      <c r="B47" s="77" t="s">
        <v>104</v>
      </c>
      <c r="C47" s="74" t="s">
        <v>105</v>
      </c>
      <c r="D47" s="50" t="s">
        <v>88</v>
      </c>
      <c r="E47" s="51">
        <f t="shared" si="2"/>
        <v>48</v>
      </c>
      <c r="F47" s="51">
        <f t="shared" si="4"/>
        <v>16</v>
      </c>
      <c r="G47" s="25">
        <f t="shared" si="5"/>
        <v>32</v>
      </c>
      <c r="H47" s="25">
        <f t="shared" si="1"/>
        <v>12</v>
      </c>
      <c r="I47" s="60">
        <v>20</v>
      </c>
      <c r="J47" s="60"/>
      <c r="K47" s="60"/>
      <c r="L47" s="60"/>
      <c r="M47" s="60"/>
      <c r="N47" s="60">
        <v>32</v>
      </c>
      <c r="O47" s="60"/>
    </row>
    <row r="48" spans="2:15" s="9" customFormat="1" ht="31.5">
      <c r="B48" s="77" t="s">
        <v>106</v>
      </c>
      <c r="C48" s="74" t="s">
        <v>107</v>
      </c>
      <c r="D48" s="50" t="s">
        <v>87</v>
      </c>
      <c r="E48" s="51">
        <f t="shared" si="2"/>
        <v>48</v>
      </c>
      <c r="F48" s="51">
        <f t="shared" si="4"/>
        <v>16</v>
      </c>
      <c r="G48" s="25">
        <f t="shared" si="5"/>
        <v>32</v>
      </c>
      <c r="H48" s="25">
        <f t="shared" si="1"/>
        <v>12</v>
      </c>
      <c r="I48" s="60">
        <v>20</v>
      </c>
      <c r="J48" s="60"/>
      <c r="K48" s="60"/>
      <c r="L48" s="60"/>
      <c r="M48" s="60">
        <v>32</v>
      </c>
      <c r="N48" s="60"/>
      <c r="O48" s="60"/>
    </row>
    <row r="49" spans="2:15" s="9" customFormat="1" ht="15.75">
      <c r="B49" s="65" t="s">
        <v>71</v>
      </c>
      <c r="C49" s="74" t="s">
        <v>0</v>
      </c>
      <c r="D49" s="58"/>
      <c r="E49" s="51"/>
      <c r="F49" s="51"/>
      <c r="G49" s="25">
        <f t="shared" si="5"/>
        <v>288</v>
      </c>
      <c r="H49" s="25">
        <f t="shared" si="1"/>
        <v>0</v>
      </c>
      <c r="I49" s="60">
        <v>288</v>
      </c>
      <c r="J49" s="60"/>
      <c r="K49" s="60">
        <v>216</v>
      </c>
      <c r="L49" s="60"/>
      <c r="M49" s="60">
        <v>72</v>
      </c>
      <c r="N49" s="60"/>
      <c r="O49" s="60"/>
    </row>
    <row r="50" spans="2:34" ht="15.75">
      <c r="B50" s="65" t="s">
        <v>72</v>
      </c>
      <c r="C50" s="74" t="s">
        <v>2</v>
      </c>
      <c r="D50" s="58"/>
      <c r="E50" s="51"/>
      <c r="F50" s="51"/>
      <c r="G50" s="25">
        <f t="shared" si="5"/>
        <v>360</v>
      </c>
      <c r="H50" s="25">
        <f t="shared" si="1"/>
        <v>0</v>
      </c>
      <c r="I50" s="60">
        <v>360</v>
      </c>
      <c r="J50" s="60">
        <f>J51+J52+J53</f>
        <v>0</v>
      </c>
      <c r="K50" s="60">
        <f>K51+K52+K53</f>
        <v>0</v>
      </c>
      <c r="L50" s="60"/>
      <c r="M50" s="60"/>
      <c r="N50" s="60">
        <v>360</v>
      </c>
      <c r="O50" s="60">
        <f>O51+O52+O53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2:34" ht="31.5">
      <c r="B51" s="62" t="s">
        <v>24</v>
      </c>
      <c r="C51" s="72" t="s">
        <v>116</v>
      </c>
      <c r="D51" s="66" t="s">
        <v>59</v>
      </c>
      <c r="E51" s="51">
        <f t="shared" si="2"/>
        <v>1081</v>
      </c>
      <c r="F51" s="51">
        <f>F52</f>
        <v>84</v>
      </c>
      <c r="G51" s="51">
        <f>G52+G53+G54</f>
        <v>997</v>
      </c>
      <c r="H51" s="51">
        <f t="shared" si="1"/>
        <v>879</v>
      </c>
      <c r="I51" s="63">
        <f aca="true" t="shared" si="11" ref="I51:O51">I52</f>
        <v>118</v>
      </c>
      <c r="J51" s="63">
        <f t="shared" si="11"/>
        <v>0</v>
      </c>
      <c r="K51" s="63">
        <f t="shared" si="11"/>
        <v>0</v>
      </c>
      <c r="L51" s="63">
        <f t="shared" si="11"/>
        <v>34</v>
      </c>
      <c r="M51" s="63">
        <f t="shared" si="11"/>
        <v>45</v>
      </c>
      <c r="N51" s="63">
        <f t="shared" si="11"/>
        <v>90</v>
      </c>
      <c r="O51" s="63">
        <f t="shared" si="11"/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2:15" s="9" customFormat="1" ht="47.25">
      <c r="B52" s="78" t="s">
        <v>32</v>
      </c>
      <c r="C52" s="74" t="s">
        <v>70</v>
      </c>
      <c r="D52" s="57" t="s">
        <v>111</v>
      </c>
      <c r="E52" s="51">
        <v>243</v>
      </c>
      <c r="F52" s="51">
        <v>84</v>
      </c>
      <c r="G52" s="25">
        <f t="shared" si="5"/>
        <v>169</v>
      </c>
      <c r="H52" s="25">
        <f t="shared" si="1"/>
        <v>51</v>
      </c>
      <c r="I52" s="60">
        <v>118</v>
      </c>
      <c r="J52" s="60"/>
      <c r="K52" s="60"/>
      <c r="L52" s="60">
        <v>34</v>
      </c>
      <c r="M52" s="60">
        <v>45</v>
      </c>
      <c r="N52" s="60">
        <v>90</v>
      </c>
      <c r="O52" s="60"/>
    </row>
    <row r="53" spans="2:15" s="9" customFormat="1" ht="15.75">
      <c r="B53" s="65" t="s">
        <v>74</v>
      </c>
      <c r="C53" s="74" t="s">
        <v>0</v>
      </c>
      <c r="D53" s="58"/>
      <c r="E53" s="51"/>
      <c r="F53" s="51"/>
      <c r="G53" s="25">
        <f t="shared" si="5"/>
        <v>432</v>
      </c>
      <c r="H53" s="25">
        <f t="shared" si="1"/>
        <v>0</v>
      </c>
      <c r="I53" s="60">
        <v>432</v>
      </c>
      <c r="J53" s="60"/>
      <c r="K53" s="60"/>
      <c r="L53" s="60"/>
      <c r="M53" s="60">
        <v>180</v>
      </c>
      <c r="N53" s="60">
        <v>252</v>
      </c>
      <c r="O53" s="60"/>
    </row>
    <row r="54" spans="2:15" s="9" customFormat="1" ht="15.75">
      <c r="B54" s="65" t="s">
        <v>75</v>
      </c>
      <c r="C54" s="74" t="s">
        <v>2</v>
      </c>
      <c r="D54" s="58"/>
      <c r="E54" s="51"/>
      <c r="F54" s="51"/>
      <c r="G54" s="25">
        <f t="shared" si="5"/>
        <v>396</v>
      </c>
      <c r="H54" s="25">
        <f t="shared" si="1"/>
        <v>0</v>
      </c>
      <c r="I54" s="60">
        <v>396</v>
      </c>
      <c r="J54" s="60"/>
      <c r="K54" s="60"/>
      <c r="L54" s="60"/>
      <c r="M54" s="60"/>
      <c r="N54" s="60"/>
      <c r="O54" s="60">
        <v>396</v>
      </c>
    </row>
    <row r="55" spans="2:128" ht="19.5" customHeight="1">
      <c r="B55" s="15" t="s">
        <v>25</v>
      </c>
      <c r="C55" s="79" t="s">
        <v>76</v>
      </c>
      <c r="D55" s="58">
        <v>2</v>
      </c>
      <c r="E55" s="51">
        <f t="shared" si="2"/>
        <v>72</v>
      </c>
      <c r="F55" s="22"/>
      <c r="G55" s="22">
        <v>72</v>
      </c>
      <c r="H55" s="22"/>
      <c r="I55" s="22"/>
      <c r="J55" s="22"/>
      <c r="K55" s="22"/>
      <c r="L55" s="22"/>
      <c r="M55" s="22"/>
      <c r="N55" s="22"/>
      <c r="O55" s="2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2:128" ht="15.75">
      <c r="B56" s="15" t="s">
        <v>77</v>
      </c>
      <c r="C56" s="52" t="s">
        <v>37</v>
      </c>
      <c r="D56" s="58"/>
      <c r="E56" s="51"/>
      <c r="F56" s="22"/>
      <c r="G56" s="22" t="s">
        <v>85</v>
      </c>
      <c r="H56" s="22"/>
      <c r="I56" s="22"/>
      <c r="J56" s="22"/>
      <c r="K56" s="22"/>
      <c r="L56" s="22"/>
      <c r="M56" s="22"/>
      <c r="N56" s="22"/>
      <c r="O56" s="2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</row>
    <row r="57" spans="2:128" ht="31.5">
      <c r="B57" s="13"/>
      <c r="C57" s="55" t="s">
        <v>112</v>
      </c>
      <c r="D57" s="61"/>
      <c r="E57" s="51"/>
      <c r="F57" s="22"/>
      <c r="G57" s="23">
        <f>G55+G44+G36+G16</f>
        <v>4248</v>
      </c>
      <c r="H57" s="22"/>
      <c r="I57" s="22"/>
      <c r="J57" s="22"/>
      <c r="K57" s="22"/>
      <c r="L57" s="22"/>
      <c r="M57" s="22"/>
      <c r="N57" s="22"/>
      <c r="O57" s="2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</row>
    <row r="58" spans="2:34" ht="15" customHeight="1">
      <c r="B58" s="97" t="s">
        <v>1</v>
      </c>
      <c r="C58" s="98"/>
      <c r="D58" s="98"/>
      <c r="E58" s="98"/>
      <c r="F58" s="98"/>
      <c r="G58" s="99"/>
      <c r="H58" s="87" t="s">
        <v>29</v>
      </c>
      <c r="I58" s="88"/>
      <c r="J58" s="19">
        <v>16</v>
      </c>
      <c r="K58" s="19">
        <v>15</v>
      </c>
      <c r="L58" s="19">
        <v>15</v>
      </c>
      <c r="M58" s="19">
        <v>15</v>
      </c>
      <c r="N58" s="19">
        <v>7</v>
      </c>
      <c r="O58" s="1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2:34" ht="15" customHeight="1">
      <c r="B59" s="100"/>
      <c r="C59" s="101"/>
      <c r="D59" s="101"/>
      <c r="E59" s="101"/>
      <c r="F59" s="101"/>
      <c r="G59" s="102"/>
      <c r="H59" s="87" t="s">
        <v>30</v>
      </c>
      <c r="I59" s="88"/>
      <c r="J59" s="19">
        <f aca="true" t="shared" si="12" ref="J59:O60">J49+J53</f>
        <v>0</v>
      </c>
      <c r="K59" s="19">
        <f t="shared" si="12"/>
        <v>216</v>
      </c>
      <c r="L59" s="19">
        <f t="shared" si="12"/>
        <v>0</v>
      </c>
      <c r="M59" s="19">
        <f t="shared" si="12"/>
        <v>252</v>
      </c>
      <c r="N59" s="19">
        <f t="shared" si="12"/>
        <v>252</v>
      </c>
      <c r="O59" s="19">
        <f t="shared" si="12"/>
        <v>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2:34" ht="27.75" customHeight="1">
      <c r="B60" s="100"/>
      <c r="C60" s="101"/>
      <c r="D60" s="101"/>
      <c r="E60" s="101"/>
      <c r="F60" s="101"/>
      <c r="G60" s="102"/>
      <c r="H60" s="112" t="s">
        <v>78</v>
      </c>
      <c r="I60" s="113"/>
      <c r="J60" s="19">
        <f t="shared" si="12"/>
        <v>0</v>
      </c>
      <c r="K60" s="19">
        <f t="shared" si="12"/>
        <v>0</v>
      </c>
      <c r="L60" s="19">
        <f t="shared" si="12"/>
        <v>0</v>
      </c>
      <c r="M60" s="19">
        <f t="shared" si="12"/>
        <v>0</v>
      </c>
      <c r="N60" s="19">
        <f t="shared" si="12"/>
        <v>360</v>
      </c>
      <c r="O60" s="19">
        <f t="shared" si="12"/>
        <v>396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2:34" ht="15" customHeight="1">
      <c r="B61" s="100"/>
      <c r="C61" s="101"/>
      <c r="D61" s="101"/>
      <c r="E61" s="101"/>
      <c r="F61" s="101"/>
      <c r="G61" s="102"/>
      <c r="H61" s="87" t="s">
        <v>31</v>
      </c>
      <c r="I61" s="88"/>
      <c r="J61" s="25"/>
      <c r="K61" s="25">
        <v>1</v>
      </c>
      <c r="L61" s="25"/>
      <c r="M61" s="25">
        <v>4</v>
      </c>
      <c r="N61" s="25">
        <v>2</v>
      </c>
      <c r="O61" s="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2:34" ht="15" customHeight="1">
      <c r="B62" s="100"/>
      <c r="C62" s="101"/>
      <c r="D62" s="101"/>
      <c r="E62" s="101"/>
      <c r="F62" s="101"/>
      <c r="G62" s="102"/>
      <c r="H62" s="87" t="s">
        <v>120</v>
      </c>
      <c r="I62" s="88"/>
      <c r="J62" s="25">
        <v>2</v>
      </c>
      <c r="K62" s="25">
        <v>6</v>
      </c>
      <c r="L62" s="25">
        <v>1</v>
      </c>
      <c r="M62" s="25">
        <v>10</v>
      </c>
      <c r="N62" s="25">
        <v>3</v>
      </c>
      <c r="O62" s="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2:34" ht="15" customHeight="1">
      <c r="B63" s="103"/>
      <c r="C63" s="104"/>
      <c r="D63" s="104"/>
      <c r="E63" s="104"/>
      <c r="F63" s="104"/>
      <c r="G63" s="105"/>
      <c r="H63" s="87"/>
      <c r="I63" s="88"/>
      <c r="J63" s="25"/>
      <c r="K63" s="25"/>
      <c r="L63" s="25"/>
      <c r="M63" s="25"/>
      <c r="N63" s="25"/>
      <c r="O63" s="25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2:34" ht="15">
      <c r="B64" s="93"/>
      <c r="C64" s="93"/>
      <c r="D64" s="93"/>
      <c r="F64" s="54"/>
      <c r="G64" s="54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3:34" ht="15.75">
      <c r="C65" s="18" t="s">
        <v>124</v>
      </c>
      <c r="D65" s="18"/>
      <c r="E65" s="96" t="s">
        <v>86</v>
      </c>
      <c r="F65" s="96"/>
      <c r="G65" s="96"/>
      <c r="H65" s="96"/>
      <c r="I65" s="96"/>
      <c r="J65" s="18"/>
      <c r="K65" s="18"/>
      <c r="L65" s="18"/>
      <c r="M65" s="1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3:34" ht="15.75">
      <c r="C66" s="18" t="s">
        <v>113</v>
      </c>
      <c r="D66" s="18"/>
      <c r="E66" s="45"/>
      <c r="F66" s="45"/>
      <c r="G66" s="45"/>
      <c r="H66" s="45"/>
      <c r="I66" s="45"/>
      <c r="J66" s="18"/>
      <c r="K66" s="18"/>
      <c r="L66" s="18"/>
      <c r="M66" s="1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3:34" ht="15.75">
      <c r="C67" s="18" t="s">
        <v>117</v>
      </c>
      <c r="D67" s="18"/>
      <c r="E67" s="96" t="s">
        <v>118</v>
      </c>
      <c r="F67" s="96"/>
      <c r="G67" s="96"/>
      <c r="H67" s="46"/>
      <c r="I67" s="46"/>
      <c r="J67" s="46"/>
      <c r="K67" s="46"/>
      <c r="L67" s="46"/>
      <c r="M67" s="4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3:34" ht="15.75"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3:34" ht="15.75">
      <c r="C69" s="45"/>
      <c r="D69" s="46"/>
      <c r="E69" s="4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6:34" ht="15.75"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</sheetData>
  <sheetProtection/>
  <mergeCells count="33">
    <mergeCell ref="H63:I63"/>
    <mergeCell ref="J3:O4"/>
    <mergeCell ref="I7:I13"/>
    <mergeCell ref="E5:E13"/>
    <mergeCell ref="F5:F13"/>
    <mergeCell ref="N5:O5"/>
    <mergeCell ref="G5:I5"/>
    <mergeCell ref="L5:M5"/>
    <mergeCell ref="J6:J13"/>
    <mergeCell ref="B1:O2"/>
    <mergeCell ref="H61:I61"/>
    <mergeCell ref="H62:I62"/>
    <mergeCell ref="B18:B19"/>
    <mergeCell ref="O6:O13"/>
    <mergeCell ref="E67:G67"/>
    <mergeCell ref="E65:I65"/>
    <mergeCell ref="B58:G63"/>
    <mergeCell ref="E3:I4"/>
    <mergeCell ref="L6:L13"/>
    <mergeCell ref="N6:N13"/>
    <mergeCell ref="H6:I6"/>
    <mergeCell ref="G6:G13"/>
    <mergeCell ref="H58:I58"/>
    <mergeCell ref="J5:K5"/>
    <mergeCell ref="H59:I59"/>
    <mergeCell ref="H7:H13"/>
    <mergeCell ref="K6:K13"/>
    <mergeCell ref="B64:D64"/>
    <mergeCell ref="M6:M13"/>
    <mergeCell ref="B3:B13"/>
    <mergeCell ref="H60:I60"/>
    <mergeCell ref="C3:C13"/>
    <mergeCell ref="D3:D13"/>
  </mergeCells>
  <printOptions/>
  <pageMargins left="0.1968503937007874" right="0" top="0.7874015748031497" bottom="0.3937007874015748" header="0.11811023622047245" footer="0"/>
  <pageSetup fitToHeight="4" horizontalDpi="600" verticalDpi="600" orientation="landscape" paperSize="8" scale="139" r:id="rId3"/>
  <colBreaks count="1" manualBreakCount="1">
    <brk id="1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B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Овсянникова</cp:lastModifiedBy>
  <cp:lastPrinted>2017-04-21T11:26:21Z</cp:lastPrinted>
  <dcterms:created xsi:type="dcterms:W3CDTF">1996-10-08T23:32:33Z</dcterms:created>
  <dcterms:modified xsi:type="dcterms:W3CDTF">2017-04-21T11:28:50Z</dcterms:modified>
  <cp:category/>
  <cp:version/>
  <cp:contentType/>
  <cp:contentStatus/>
</cp:coreProperties>
</file>