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 tabRatio="388" firstSheet="2" activeTab="6"/>
  </bookViews>
  <sheets>
    <sheet name="Титульный лист" sheetId="1" r:id="rId1"/>
    <sheet name="Пояснительная" sheetId="4" r:id="rId2"/>
    <sheet name="График учебного процесса " sheetId="11" r:id="rId3"/>
    <sheet name="План учебного процесса" sheetId="10" r:id="rId4"/>
    <sheet name="кабинеты" sheetId="5" r:id="rId5"/>
    <sheet name="Лист3" sheetId="6" state="hidden" r:id="rId6"/>
    <sheet name="Структура" sheetId="9" r:id="rId7"/>
  </sheets>
  <definedNames>
    <definedName name="_xlnm._FilterDatabase" localSheetId="3" hidden="1">'План учебного процесса'!$A$2:$Q$38</definedName>
    <definedName name="_xlnm._FilterDatabase" localSheetId="0" hidden="1">'Титульный лист'!$G$20:$H$20</definedName>
    <definedName name="_xlnm.Print_Area" localSheetId="3">'План учебного процесса'!$A$1:$Q$91</definedName>
  </definedNames>
  <calcPr calcId="144525"/>
</workbook>
</file>

<file path=xl/calcChain.xml><?xml version="1.0" encoding="utf-8"?>
<calcChain xmlns="http://schemas.openxmlformats.org/spreadsheetml/2006/main">
  <c r="F72" i="10" l="1"/>
  <c r="AU28" i="11" l="1"/>
  <c r="AN28" i="11"/>
  <c r="AH28" i="11"/>
  <c r="AA28" i="11"/>
  <c r="T28" i="11"/>
  <c r="O28" i="11"/>
  <c r="F28" i="11"/>
  <c r="D43" i="10"/>
  <c r="AZ28" i="11" l="1"/>
  <c r="D66" i="10"/>
  <c r="D32" i="10"/>
  <c r="D31" i="10"/>
  <c r="D30" i="10"/>
  <c r="D28" i="10"/>
  <c r="D27" i="10"/>
  <c r="D26" i="10"/>
  <c r="D25" i="10"/>
  <c r="D24" i="10"/>
  <c r="D23" i="10"/>
  <c r="D22" i="10"/>
  <c r="D21" i="10"/>
  <c r="D20" i="10"/>
  <c r="D19" i="10"/>
  <c r="D18" i="10"/>
  <c r="K82" i="10"/>
  <c r="L82" i="10"/>
  <c r="M82" i="10"/>
  <c r="N82" i="10"/>
  <c r="O82" i="10"/>
  <c r="P82" i="10"/>
  <c r="Q82" i="10"/>
  <c r="J82" i="10"/>
  <c r="K81" i="10"/>
  <c r="L81" i="10"/>
  <c r="M81" i="10"/>
  <c r="N81" i="10"/>
  <c r="O81" i="10"/>
  <c r="P81" i="10"/>
  <c r="Q81" i="10"/>
  <c r="J81" i="10"/>
  <c r="Q83" i="10"/>
  <c r="P83" i="10"/>
  <c r="O83" i="10"/>
  <c r="N83" i="10"/>
  <c r="M83" i="10"/>
  <c r="L83" i="10"/>
  <c r="K83" i="10"/>
  <c r="J83" i="10"/>
  <c r="D29" i="10" l="1"/>
  <c r="J43" i="10"/>
  <c r="K39" i="10"/>
  <c r="L39" i="10"/>
  <c r="M39" i="10"/>
  <c r="N39" i="10"/>
  <c r="O39" i="10"/>
  <c r="P39" i="10"/>
  <c r="Q39" i="10"/>
  <c r="J39" i="10"/>
  <c r="K34" i="10"/>
  <c r="L34" i="10"/>
  <c r="M34" i="10"/>
  <c r="N34" i="10"/>
  <c r="O34" i="10"/>
  <c r="P34" i="10"/>
  <c r="Q34" i="10"/>
  <c r="J34" i="10"/>
  <c r="I43" i="10"/>
  <c r="K43" i="10"/>
  <c r="L43" i="10"/>
  <c r="M43" i="10"/>
  <c r="N43" i="10"/>
  <c r="O43" i="10"/>
  <c r="P43" i="10"/>
  <c r="Q43" i="10"/>
  <c r="I71" i="10"/>
  <c r="J71" i="10"/>
  <c r="K71" i="10"/>
  <c r="L71" i="10"/>
  <c r="M71" i="10"/>
  <c r="N71" i="10"/>
  <c r="O71" i="10"/>
  <c r="P71" i="10"/>
  <c r="Q71" i="10"/>
  <c r="I67" i="10"/>
  <c r="J67" i="10"/>
  <c r="K67" i="10"/>
  <c r="L67" i="10"/>
  <c r="M67" i="10"/>
  <c r="N67" i="10"/>
  <c r="O67" i="10"/>
  <c r="P67" i="10"/>
  <c r="Q67" i="10"/>
  <c r="G63" i="10"/>
  <c r="I63" i="10"/>
  <c r="J63" i="10"/>
  <c r="K63" i="10"/>
  <c r="L63" i="10"/>
  <c r="M63" i="10"/>
  <c r="N63" i="10"/>
  <c r="O63" i="10"/>
  <c r="P63" i="10"/>
  <c r="Q63" i="10"/>
  <c r="I56" i="10"/>
  <c r="J56" i="10"/>
  <c r="K56" i="10"/>
  <c r="L56" i="10"/>
  <c r="M56" i="10"/>
  <c r="N56" i="10"/>
  <c r="N55" i="10" s="1"/>
  <c r="O56" i="10"/>
  <c r="P56" i="10"/>
  <c r="Q56" i="10"/>
  <c r="Q55" i="10" s="1"/>
  <c r="Q42" i="10" s="1"/>
  <c r="I55" i="10"/>
  <c r="I42" i="10" s="1"/>
  <c r="F54" i="10"/>
  <c r="L55" i="10" l="1"/>
  <c r="L42" i="10" s="1"/>
  <c r="O55" i="10"/>
  <c r="O42" i="10" s="1"/>
  <c r="K55" i="10"/>
  <c r="K42" i="10" s="1"/>
  <c r="K33" i="10" s="1"/>
  <c r="N42" i="10"/>
  <c r="H54" i="10"/>
  <c r="G54" i="10" s="1"/>
  <c r="P55" i="10"/>
  <c r="P42" i="10" s="1"/>
  <c r="J55" i="10"/>
  <c r="J42" i="10" s="1"/>
  <c r="J33" i="10" s="1"/>
  <c r="Q33" i="10"/>
  <c r="P33" i="10"/>
  <c r="P75" i="10" s="1"/>
  <c r="O33" i="10"/>
  <c r="O75" i="10" s="1"/>
  <c r="N33" i="10"/>
  <c r="N75" i="10" s="1"/>
  <c r="L33" i="10"/>
  <c r="L75" i="10" s="1"/>
  <c r="M55" i="10"/>
  <c r="M42" i="10" s="1"/>
  <c r="M33" i="10" s="1"/>
  <c r="M75" i="10" s="1"/>
  <c r="F45" i="10"/>
  <c r="F46" i="10"/>
  <c r="H46" i="10" s="1"/>
  <c r="F47" i="10"/>
  <c r="H47" i="10" s="1"/>
  <c r="F48" i="10"/>
  <c r="H48" i="10" s="1"/>
  <c r="F49" i="10"/>
  <c r="H49" i="10" s="1"/>
  <c r="F50" i="10"/>
  <c r="H50" i="10" s="1"/>
  <c r="F51" i="10"/>
  <c r="F52" i="10"/>
  <c r="H52" i="10" s="1"/>
  <c r="F53" i="10"/>
  <c r="F44" i="10"/>
  <c r="H44" i="10" s="1"/>
  <c r="F41" i="10"/>
  <c r="H41" i="10" s="1"/>
  <c r="F40" i="10"/>
  <c r="H40" i="10" s="1"/>
  <c r="F36" i="10"/>
  <c r="G36" i="10" s="1"/>
  <c r="F37" i="10"/>
  <c r="F38" i="10"/>
  <c r="G38" i="10" s="1"/>
  <c r="F35" i="10"/>
  <c r="G37" i="10"/>
  <c r="F74" i="10"/>
  <c r="F73" i="10"/>
  <c r="H72" i="10"/>
  <c r="H71" i="10" s="1"/>
  <c r="F70" i="10"/>
  <c r="F69" i="10"/>
  <c r="F68" i="10"/>
  <c r="H68" i="10" s="1"/>
  <c r="H67" i="10" s="1"/>
  <c r="F66" i="10"/>
  <c r="F65" i="10"/>
  <c r="F64" i="10"/>
  <c r="F62" i="10"/>
  <c r="F61" i="10"/>
  <c r="F60" i="10"/>
  <c r="F59" i="10"/>
  <c r="F58" i="10"/>
  <c r="F57" i="10"/>
  <c r="H57" i="10" s="1"/>
  <c r="G50" i="10"/>
  <c r="G47" i="10"/>
  <c r="G46" i="10"/>
  <c r="I39" i="10"/>
  <c r="G35" i="10"/>
  <c r="I34" i="10"/>
  <c r="H34" i="10"/>
  <c r="Q75" i="10"/>
  <c r="K17" i="10"/>
  <c r="K16" i="10" s="1"/>
  <c r="J17" i="10"/>
  <c r="J16" i="10" s="1"/>
  <c r="H17" i="10"/>
  <c r="H16" i="10" s="1"/>
  <c r="G17" i="10"/>
  <c r="G16" i="10" s="1"/>
  <c r="F17" i="10"/>
  <c r="F16" i="10" s="1"/>
  <c r="E17" i="10"/>
  <c r="E16" i="10"/>
  <c r="H39" i="10" l="1"/>
  <c r="J75" i="10"/>
  <c r="G40" i="10"/>
  <c r="H58" i="10"/>
  <c r="K75" i="10"/>
  <c r="G52" i="10"/>
  <c r="H59" i="10"/>
  <c r="G59" i="10" s="1"/>
  <c r="H51" i="10"/>
  <c r="G51" i="10" s="1"/>
  <c r="H45" i="10"/>
  <c r="G45" i="10" s="1"/>
  <c r="D16" i="10"/>
  <c r="D17" i="10"/>
  <c r="I33" i="10"/>
  <c r="I75" i="10" s="1"/>
  <c r="F39" i="10"/>
  <c r="G41" i="10"/>
  <c r="G39" i="10" s="1"/>
  <c r="G48" i="10"/>
  <c r="H60" i="10"/>
  <c r="G60" i="10" s="1"/>
  <c r="F63" i="10"/>
  <c r="H64" i="10"/>
  <c r="H63" i="10" s="1"/>
  <c r="H53" i="10"/>
  <c r="F56" i="10"/>
  <c r="G57" i="10"/>
  <c r="G68" i="10"/>
  <c r="G67" i="10" s="1"/>
  <c r="F67" i="10"/>
  <c r="G44" i="10"/>
  <c r="F43" i="10"/>
  <c r="G72" i="10"/>
  <c r="G71" i="10" s="1"/>
  <c r="F71" i="10"/>
  <c r="G49" i="10"/>
  <c r="G34" i="10"/>
  <c r="F34" i="10" s="1"/>
  <c r="H56" i="10" l="1"/>
  <c r="G58" i="10"/>
  <c r="H43" i="10"/>
  <c r="H55" i="10"/>
  <c r="F55" i="10"/>
  <c r="F42" i="10" s="1"/>
  <c r="G56" i="10"/>
  <c r="G55" i="10" s="1"/>
  <c r="G53" i="10"/>
  <c r="G43" i="10"/>
  <c r="H42" i="10" l="1"/>
  <c r="H33" i="10" s="1"/>
  <c r="H75" i="10" s="1"/>
  <c r="G42" i="10"/>
  <c r="G33" i="10" s="1"/>
  <c r="F33" i="10" l="1"/>
  <c r="F75" i="10" s="1"/>
  <c r="G75" i="10"/>
  <c r="E37" i="10"/>
  <c r="E53" i="10"/>
  <c r="E49" i="10"/>
  <c r="E47" i="10"/>
  <c r="E60" i="10"/>
  <c r="E58" i="10"/>
  <c r="E36" i="10"/>
  <c r="E48" i="10"/>
  <c r="E46" i="10"/>
  <c r="E41" i="10"/>
  <c r="E38" i="10"/>
  <c r="E54" i="10"/>
  <c r="E51" i="10"/>
  <c r="E45" i="10"/>
  <c r="E59" i="10"/>
  <c r="E52" i="10"/>
  <c r="E50" i="10"/>
  <c r="E35" i="10"/>
  <c r="E34" i="10" l="1"/>
  <c r="D34" i="10" s="1"/>
  <c r="E40" i="10"/>
  <c r="E39" i="10" s="1"/>
  <c r="D39" i="10"/>
  <c r="E44" i="10"/>
  <c r="E43" i="10" s="1"/>
  <c r="E57" i="10"/>
  <c r="E56" i="10" s="1"/>
  <c r="D56" i="10"/>
  <c r="E64" i="10"/>
  <c r="E63" i="10" s="1"/>
  <c r="D63" i="10"/>
  <c r="D67" i="10"/>
  <c r="E68" i="10"/>
  <c r="E67" i="10" s="1"/>
  <c r="E72" i="10"/>
  <c r="E71" i="10" s="1"/>
  <c r="D71" i="10"/>
  <c r="D55" i="10" l="1"/>
  <c r="D42" i="10" s="1"/>
  <c r="D75" i="10" s="1"/>
  <c r="E55" i="10"/>
  <c r="E42" i="10" s="1"/>
  <c r="E33" i="10" s="1"/>
  <c r="E75" i="10" s="1"/>
</calcChain>
</file>

<file path=xl/comments1.xml><?xml version="1.0" encoding="utf-8"?>
<comments xmlns="http://schemas.openxmlformats.org/spreadsheetml/2006/main">
  <authors>
    <author>Teacher</author>
    <author>USER</author>
  </authors>
  <commentList>
    <comment ref="F2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 с 3 по 8 столбик</t>
        </r>
      </text>
    </comment>
    <comment ref="AZ2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</t>
        </r>
      </text>
    </comment>
    <comment ref="F25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5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6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6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7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7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8" authorId="1">
      <text>
        <r>
          <rPr>
            <sz val="10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10"/>
            <color indexed="81"/>
            <rFont val="Tahoma"/>
            <family val="2"/>
            <charset val="204"/>
          </rPr>
          <t>2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O28" authorId="0">
      <text>
        <r>
          <rPr>
            <sz val="8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8"/>
            <color indexed="81"/>
            <rFont val="Tahoma"/>
            <family val="2"/>
            <charset val="204"/>
          </rPr>
          <t>3</t>
        </r>
      </text>
    </comment>
    <comment ref="T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4</t>
        </r>
      </text>
    </comment>
    <comment ref="AA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6</t>
        </r>
      </text>
    </comment>
    <comment ref="AN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</t>
        </r>
      </text>
    </comment>
    <comment ref="AU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</t>
        </r>
      </text>
    </comment>
    <comment ref="AZ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Сумма по столбцу 9
</t>
        </r>
      </text>
    </comment>
  </commentList>
</comments>
</file>

<file path=xl/comments2.xml><?xml version="1.0" encoding="utf-8"?>
<comments xmlns="http://schemas.openxmlformats.org/spreadsheetml/2006/main">
  <authors>
    <author>Teacher</author>
    <author>Pushkova L.</author>
  </authors>
  <commentLis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H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8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9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I4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8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8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9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9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1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1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7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6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4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<sst xmlns="http://schemas.openxmlformats.org/spreadsheetml/2006/main" count="578" uniqueCount="404">
  <si>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</si>
  <si>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</si>
  <si>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</si>
  <si>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</si>
  <si>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</si>
  <si>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</si>
  <si>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</si>
  <si>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</si>
  <si>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</si>
  <si>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</si>
  <si>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</si>
  <si>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</si>
  <si>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</si>
  <si>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</si>
  <si>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</si>
  <si>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</si>
  <si>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</si>
  <si>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</si>
  <si>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</si>
  <si>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</si>
  <si>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</si>
  <si>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</si>
  <si>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</si>
  <si>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</si>
  <si>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</si>
  <si>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</si>
  <si>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Каникулы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</si>
  <si>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</si>
  <si>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</si>
  <si>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</si>
  <si>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</si>
  <si>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</si>
  <si>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</si>
  <si>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</si>
  <si>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</si>
  <si>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</si>
  <si>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</si>
  <si>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</si>
  <si>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</si>
  <si>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</si>
  <si>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</si>
  <si>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</si>
  <si>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</si>
  <si>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</si>
  <si>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</si>
  <si>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</si>
  <si>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</si>
  <si>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</si>
  <si>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</si>
  <si>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</si>
  <si>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</si>
  <si>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</si>
  <si>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</si>
  <si>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</si>
  <si>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</si>
  <si>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</si>
  <si>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</si>
  <si>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</si>
  <si>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</si>
  <si>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</si>
  <si>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</si>
  <si>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</si>
  <si>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</si>
  <si>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</si>
  <si>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</si>
  <si>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МДК.01.02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</si>
  <si>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</si>
  <si>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</si>
  <si>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</si>
  <si>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</si>
  <si>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</si>
  <si>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</si>
  <si>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</si>
  <si>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</si>
  <si>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</si>
  <si>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</si>
  <si>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</si>
  <si>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</si>
  <si>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</si>
  <si>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</si>
  <si>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</si>
  <si>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</si>
  <si>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</si>
  <si>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</si>
  <si>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</si>
  <si>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</si>
  <si>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</si>
  <si>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</si>
  <si>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</si>
  <si>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</si>
  <si>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</si>
  <si>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</si>
  <si>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</si>
  <si>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</si>
  <si>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</si>
  <si>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</si>
  <si>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</si>
  <si>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</si>
  <si>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</si>
  <si>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</si>
  <si>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</si>
  <si>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</si>
  <si>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</si>
  <si>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</si>
  <si>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</si>
  <si>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</si>
  <si>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</si>
  <si>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</si>
  <si>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</si>
  <si>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</si>
  <si>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</si>
  <si>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</si>
  <si>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</si>
  <si>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</si>
  <si>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Х</t>
  </si>
  <si>
    <t>4</t>
  </si>
  <si>
    <t>ОП.08</t>
  </si>
  <si>
    <t>ОП.09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</si>
  <si>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</si>
  <si>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</si>
  <si>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</si>
  <si>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</si>
  <si>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</si>
  <si>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</si>
  <si>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</si>
  <si>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</si>
  <si>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</si>
  <si>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</si>
  <si>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</si>
  <si>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Охрана труда</t>
  </si>
  <si>
    <t>Выполнение работ по одной или нескольким профессиям рабочих, должностям служащих</t>
  </si>
  <si>
    <t>ЕН.02</t>
  </si>
  <si>
    <t>Информационные технологии в профессиональной деятельности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</si>
  <si>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</si>
  <si>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</si>
  <si>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</si>
  <si>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</si>
  <si>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</si>
  <si>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</si>
  <si>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</si>
  <si>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</si>
  <si>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</si>
  <si>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</si>
  <si>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</si>
  <si>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</si>
  <si>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</si>
  <si>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</si>
  <si>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>Профессиональный учебный цикл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</si>
  <si>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</si>
  <si>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</si>
  <si>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</si>
  <si>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</si>
  <si>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</si>
  <si>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>Основы экономики</t>
  </si>
  <si>
    <t>Правовые основы профессиональной деятельности</t>
  </si>
  <si>
    <t>Электрические машины и аппараты</t>
  </si>
  <si>
    <t>МДК.01.03</t>
  </si>
  <si>
    <t>МДК.01.04</t>
  </si>
  <si>
    <t>Техническое регулирование и контроль качества электрического и электромеханического оборудования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</si>
  <si>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</si>
  <si>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</si>
  <si>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 xml:space="preserve">          13.02.11  Техническая эксплуатация и обслуживание электрического и электромеханического оборудования(по отраслям) </t>
  </si>
  <si>
    <t>Выполнение работ по профессии "Слесарь-электрик по ремонту электрооборудования"</t>
  </si>
  <si>
    <t xml:space="preserve">                                УЧЕБНЫЙ ПЛАН</t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</si>
  <si>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утвержденного приказом Министерства образования и науки РФ от 28.07.2014 №831,  и ряда нормативных документов, регламентирующих порядок разработки рабочих учебных планов.</t>
    </r>
  </si>
  <si>
    <r>
      <t>1.2.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Times New Roman"/>
        <family val="1"/>
        <charset val="204"/>
      </rPr>
      <t>Организация учебного процесса и режим занятий</t>
    </r>
  </si>
  <si>
    <t>Учебный год начинается 1 сентября и заканчивается согласно графика учебного процесса и рабочего учебного плана по данной специальности.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</si>
  <si>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</si>
  <si>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 xml:space="preserve"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18590  "Слесарь-электрик по ремонту электрооборудования". </t>
  </si>
  <si>
    <t>На втором-четвертом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</si>
  <si>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</si>
  <si>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 xml:space="preserve">4. Перечень кабинетов, лабораторий, мастерских и других помещений для подготовки по специальности </t>
  </si>
  <si>
    <t xml:space="preserve">13.02.11  Техническая эксплуатация и обслуживание электрического и электромеханического оборудования (по отраслям) </t>
  </si>
  <si>
    <t>Наименование</t>
  </si>
  <si>
    <t>Кабинеты:</t>
  </si>
  <si>
    <t>социально-экономических дисциплин;</t>
  </si>
  <si>
    <t>математики;</t>
  </si>
  <si>
    <t>экологических основ природопользования;</t>
  </si>
  <si>
    <t>информационных технологий в профессиональной деятельности;</t>
  </si>
  <si>
    <t>инженерной графики;</t>
  </si>
  <si>
    <t>основ экономики;</t>
  </si>
  <si>
    <t>технической механики;</t>
  </si>
  <si>
    <t>материаловедения;</t>
  </si>
  <si>
    <t>правовых основ профессиональной деятельности;</t>
  </si>
  <si>
    <t>охраны труда;</t>
  </si>
  <si>
    <t>безопасности жизнедеятельности;</t>
  </si>
  <si>
    <t>технического регулирования и контроля качества;</t>
  </si>
  <si>
    <t>технологии и оборудования производства электротехнических изделий.</t>
  </si>
  <si>
    <t>Лаборатории:</t>
  </si>
  <si>
    <t>автоматизированных информационных систем;</t>
  </si>
  <si>
    <t>электротехники и электронной техники;</t>
  </si>
  <si>
    <t>электрических машин;</t>
  </si>
  <si>
    <t>электрических аппаратов;</t>
  </si>
  <si>
    <t>метрологии, стандартизации и сертификации;</t>
  </si>
  <si>
    <t>электрического и электромеханического оборудования;</t>
  </si>
  <si>
    <t>технической эксплуатации и обслуживания электрического и электромеханического оборудования.</t>
  </si>
  <si>
    <t>Мастерские:</t>
  </si>
  <si>
    <t>слесарно-механические;</t>
  </si>
  <si>
    <t>электромонтажные.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</si>
  <si>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</si>
  <si>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</si>
  <si>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</si>
  <si>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</si>
  <si>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</si>
  <si>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</si>
  <si>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</si>
  <si>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 xml:space="preserve">   иностранного языка;</t>
  </si>
  <si>
    <t xml:space="preserve">№ </t>
  </si>
  <si>
    <t>ОК и ПК</t>
  </si>
  <si>
    <t>Метрология, стандартизация и сертификация</t>
  </si>
  <si>
    <t>Общее устройство судов</t>
  </si>
  <si>
    <t>Безопасность жизнедеятельности</t>
  </si>
  <si>
    <t>Выполнение сервисного обслуживания бытовых машин и приборов</t>
  </si>
  <si>
    <t>ОП.11</t>
  </si>
  <si>
    <t>Э</t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</si>
  <si>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</si>
  <si>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</si>
  <si>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</si>
  <si>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виды учебных занятий;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</si>
  <si>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</si>
  <si>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rgb="FF000000"/>
        <rFont val="Times New Roman"/>
        <family val="1"/>
        <charset val="204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rgb="FF000000"/>
        <rFont val="Georgia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 xml:space="preserve">Сессия условно фиксируется в рабочем учебном плане. </t>
    </r>
    <r>
      <rPr>
        <sz val="12"/>
        <rFont val="Times New Roman"/>
        <family val="1"/>
        <charset val="204"/>
      </rPr>
      <t xml:space="preserve"> Применяемый режим учебной недели регламентируется расписанием занятий.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Продолжительность обязательных учебных (аудиторных) занятий не должна  превышать 8 часов в день.</t>
    </r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</si>
  <si>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  <charset val="204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</si>
  <si>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</si>
  <si>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</si>
  <si>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</si>
  <si>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</si>
  <si>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</si>
  <si>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</si>
  <si>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</si>
  <si>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</si>
  <si>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</si>
  <si>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</si>
  <si>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</si>
  <si>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</si>
  <si>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</si>
  <si>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 xml:space="preserve"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</t>
  </si>
  <si>
    <r>
      <t xml:space="preserve"> 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rgb="FF000000"/>
        <rFont val="Times New Roman"/>
        <family val="1"/>
        <charset val="204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</si>
  <si>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</si>
  <si>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</si>
  <si>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</si>
  <si>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</si>
  <si>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</si>
  <si>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</si>
  <si>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</si>
  <si>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</si>
  <si>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</si>
  <si>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ОГСЭ.03.</t>
  </si>
  <si>
    <t xml:space="preserve">ОГСЭ.04. </t>
  </si>
  <si>
    <t>ОК 2, 3, 6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</si>
  <si>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</si>
  <si>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</si>
  <si>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</si>
  <si>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1 - 9,ПК 1.1 - 1.4,2.1 - 2.3, 3.1
</t>
  </si>
  <si>
    <t xml:space="preserve">ЕН.03. </t>
  </si>
  <si>
    <t xml:space="preserve"> Экологические основы природопользования</t>
  </si>
  <si>
    <t xml:space="preserve">ОК 1 - 9..ПК 1.1 - 1.4,2.1 - 2.3,3.1 - 3.3
</t>
  </si>
  <si>
    <t xml:space="preserve">ОП.01. </t>
  </si>
  <si>
    <t xml:space="preserve">ОК 1 - 5, 7 - 9,ПК 1.4, 2.1 - 2.3
ПК 1.4, 2.1 - 2.3
</t>
  </si>
  <si>
    <t>ОП.02.</t>
  </si>
  <si>
    <t xml:space="preserve"> Электротехника и электроника</t>
  </si>
  <si>
    <t xml:space="preserve">ОК 1 - 5, 7 - 9, ПК 1.1 - 1.3, 2.1 - 2.3
</t>
  </si>
  <si>
    <t>ОП.03.</t>
  </si>
  <si>
    <t xml:space="preserve">ОК 1 - 9, ПК 1.1 - 1.4, 2.1 - 2.3, 3.1 - 3.3
</t>
  </si>
  <si>
    <t>ОП.04.</t>
  </si>
  <si>
    <t>Техническая механика</t>
  </si>
  <si>
    <t xml:space="preserve">ОК 1 - 5, 7 - 9, ПК 1.1 - 1.3,2.1 - 2.3
</t>
  </si>
  <si>
    <t xml:space="preserve">ОП.05. </t>
  </si>
  <si>
    <t>Материаловедение</t>
  </si>
  <si>
    <t xml:space="preserve">ОК 1 - 5, 7 - 9,ПК 1.1 - 1.3,2.1 - 2.3
</t>
  </si>
  <si>
    <t xml:space="preserve">ОП.06. </t>
  </si>
  <si>
    <t xml:space="preserve">ОК 1 - 9..ПК 1.1 - 1.4,2.1 - 2.3,3.1 - 3.3
</t>
  </si>
  <si>
    <t xml:space="preserve">ОП.07. </t>
  </si>
  <si>
    <t xml:space="preserve">ОК 1 - 9,ПК 1.1 - 1.4,2.1 - 2.3,3.1 - 3.3
</t>
  </si>
  <si>
    <t>ОП.08.</t>
  </si>
  <si>
    <t xml:space="preserve">ОК 1 - 9, 1.1 - 1.4, 2.1 - 2.3, 3.1 - 3.3
</t>
  </si>
  <si>
    <t>ОП.09.</t>
  </si>
  <si>
    <t xml:space="preserve">ОК 1 - 9, ПК 1.1 - 1.4, 2.1 - 2.3, 3.1 - 3.3
</t>
  </si>
  <si>
    <t>ОП 10</t>
  </si>
  <si>
    <t>Организация технического обслуживания и ремонта электрического и электромеханического оборудованияпроизводства</t>
  </si>
  <si>
    <t>МДК.01.01.</t>
  </si>
  <si>
    <t xml:space="preserve"> Электрические машины и аппараты</t>
  </si>
  <si>
    <t xml:space="preserve">ОК 1 - 9, ПК 1.1 - 1.4
</t>
  </si>
  <si>
    <t xml:space="preserve">МДК.01.02. </t>
  </si>
  <si>
    <t>Основы технической эксплуатации и обслуживания электрического и электромеханического оборудования</t>
  </si>
  <si>
    <t xml:space="preserve">МДК.01.03. </t>
  </si>
  <si>
    <t>Электрическое и электромеханическое оборудование</t>
  </si>
  <si>
    <t>МДК.01.04.</t>
  </si>
  <si>
    <t xml:space="preserve"> Техническое регулирование и контроль качества электрического и электромеханического оборудования</t>
  </si>
  <si>
    <t>МДК.02.01.</t>
  </si>
  <si>
    <t>Типовые технологические процессы обслуживания бытовых машин и приборов</t>
  </si>
  <si>
    <t xml:space="preserve">ОК 1 - 9, ПК 2.1 - 2.3
</t>
  </si>
  <si>
    <t xml:space="preserve">МДК.03.01. </t>
  </si>
  <si>
    <t xml:space="preserve">ОК 1 - 9, ПК 3.1 - 3.3
</t>
  </si>
  <si>
    <t>Формы промежуточной аттестации       З/Э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</si>
  <si>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</si>
  <si>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</si>
  <si>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</si>
  <si>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</si>
  <si>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</si>
  <si>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</si>
  <si>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>ООП.00</t>
  </si>
  <si>
    <t>Общеобразовательный цикл</t>
  </si>
  <si>
    <t>ОУД.00</t>
  </si>
  <si>
    <t>Базовая часть общеобразовательной подготовки (технический профиль)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</si>
  <si>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</si>
  <si>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</si>
  <si>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</si>
  <si>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</si>
  <si>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</si>
  <si>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</si>
  <si>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Основы безопасности жизнедеятельности</t>
  </si>
  <si>
    <t>ОУД.06</t>
  </si>
  <si>
    <t>Химия</t>
  </si>
  <si>
    <t>ОУД.07</t>
  </si>
  <si>
    <t>Обществознание (вкл.экономику и право)</t>
  </si>
  <si>
    <t>ОУД.08</t>
  </si>
  <si>
    <t>Биология</t>
  </si>
  <si>
    <t>ОУД.09</t>
  </si>
  <si>
    <t>География</t>
  </si>
  <si>
    <t>ОУД.10</t>
  </si>
  <si>
    <t>Экология</t>
  </si>
  <si>
    <t>ОУД.11</t>
  </si>
  <si>
    <t>Черчение с элементами компьютерной графики</t>
  </si>
  <si>
    <t>ОУДП.00</t>
  </si>
  <si>
    <t>Профильная часть общеобразовательной подготовки (технический  профиль)</t>
  </si>
  <si>
    <t>ОУДП.01</t>
  </si>
  <si>
    <t>Математика: алгебра, начала математического анализа, геометрия</t>
  </si>
  <si>
    <t>ОУДП.02</t>
  </si>
  <si>
    <t>Информатика</t>
  </si>
  <si>
    <t>ОУДП.03</t>
  </si>
  <si>
    <t>Физика</t>
  </si>
  <si>
    <t>Обязательная часть учебных циклов ППССЗ</t>
  </si>
  <si>
    <t>Математический и общий естественнонаучный  учебный цикл</t>
  </si>
  <si>
    <t>Электротехника и электроника</t>
  </si>
  <si>
    <t xml:space="preserve">Метрология, стандартизация и сертификация </t>
  </si>
  <si>
    <t>ОП.07</t>
  </si>
  <si>
    <t xml:space="preserve"> Безопасность жизнедеятельности</t>
  </si>
  <si>
    <t>Организация технического обслуживания и ремонта электрического и электромеханического оборудования</t>
  </si>
  <si>
    <t>Э(к)</t>
  </si>
  <si>
    <t>УП.01.01</t>
  </si>
  <si>
    <t>ПП.01.01</t>
  </si>
  <si>
    <t>Выполнение  сервисного облуживания бытовых машин и приборов</t>
  </si>
  <si>
    <t>УП.02.01</t>
  </si>
  <si>
    <t>ПП.02.01</t>
  </si>
  <si>
    <t>УП.03.01</t>
  </si>
  <si>
    <t>ПП.03.01</t>
  </si>
  <si>
    <t>МДК.04.01</t>
  </si>
  <si>
    <t>УП.04.01</t>
  </si>
  <si>
    <t>ПП.04.01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</si>
  <si>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</si>
  <si>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</si>
  <si>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</si>
  <si>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</si>
  <si>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  <charset val="204"/>
      </rPr>
      <t xml:space="preserve"> </t>
    </r>
  </si>
  <si>
    <t>4 ч. / 1об. в год</t>
  </si>
  <si>
    <t>1.Программа базовой подготовки</t>
  </si>
  <si>
    <t>дисциплин и МДК</t>
  </si>
  <si>
    <t>1.1. Дипломный проект</t>
  </si>
  <si>
    <t>Выполнение дипломного  проекта с 18 мая по 14 июня (всего 4 нед.)</t>
  </si>
  <si>
    <t>Защита дипломного проекта  с 15 июня по 28 июня (всего2 нед.)</t>
  </si>
  <si>
    <t>зачётов</t>
  </si>
  <si>
    <t xml:space="preserve"> -/-,-/-,з/-,-/-,-/</t>
  </si>
  <si>
    <r>
      <t>Нормативный срок обучения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базе среднего общего образования по заочной форме получения образования составляет 3 года 10 месяцев.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</si>
  <si>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</si>
  <si>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>Домашние контрольные работы подлежат обязательному рецензированию.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</si>
  <si>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t xml:space="preserve"> -/-,-/-,з/-,-/-</t>
  </si>
  <si>
    <t xml:space="preserve"> -/-,-/-,-/-,-/з</t>
  </si>
  <si>
    <t xml:space="preserve"> -/-,-/-,-/-,з/-</t>
  </si>
  <si>
    <t>преддипл.практика</t>
  </si>
  <si>
    <t>контрольные работы</t>
  </si>
  <si>
    <t>производств. практика</t>
  </si>
  <si>
    <t xml:space="preserve"> -/к,з/-,-/-,-/-</t>
  </si>
  <si>
    <t xml:space="preserve"> -/з,-/з,-/з,-/з</t>
  </si>
  <si>
    <t xml:space="preserve"> -/к,-/-,-/-,-/-</t>
  </si>
  <si>
    <t xml:space="preserve"> -/з,-/-,-/-,-/-</t>
  </si>
  <si>
    <t xml:space="preserve"> -/-,-/-,-/-,к/э</t>
  </si>
  <si>
    <t xml:space="preserve"> -/-,-/-,-/-,к/з</t>
  </si>
  <si>
    <t xml:space="preserve"> -/-,-/-,к/э,-/-</t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</si>
  <si>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распределение различных форм промежуточной аттестации по годам обучения и по   семестрам;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</si>
  <si>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</si>
  <si>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 Для подготовки и защиты дипломного проекта (работы) выделяется 6 недель.</t>
  </si>
  <si>
    <t xml:space="preserve"> -/-,к/э,-/-,-/-</t>
  </si>
  <si>
    <t xml:space="preserve"> -/-,-/-,-/-,-/э</t>
  </si>
  <si>
    <t xml:space="preserve"> -/з,-/з,-/э,-/-</t>
  </si>
  <si>
    <t xml:space="preserve">3. План учебного процесса (программа подготовки специалистов среднего звена) по специальности 13.02.11 Техническая эксплуатация и обслуживание электрического и электромеханического оборудования (по отраслям)   Начало подготовки-2017г.                 </t>
  </si>
  <si>
    <r>
      <t xml:space="preserve">Группа </t>
    </r>
    <r>
      <rPr>
        <b/>
        <sz val="12"/>
        <rFont val="Times New Roman"/>
        <family val="1"/>
        <charset val="204"/>
      </rPr>
      <t>19-з</t>
    </r>
  </si>
  <si>
    <t>Сессия (включая промежуточную аттестацию)</t>
  </si>
  <si>
    <t xml:space="preserve"> -/-,-/-,к/з,-/-</t>
  </si>
  <si>
    <t>Заведующий отделением судоремонта и эксплуатации                                                                          Кулиш Л. И.</t>
  </si>
  <si>
    <t xml:space="preserve">Руководитель МК морских  профессий, судоремонта и электрического обслуживания                 Веселова Е. Ю.                    Протокол №_____ от _________________ 2017 г. </t>
  </si>
  <si>
    <t>24 з, 9 э</t>
  </si>
  <si>
    <t xml:space="preserve"> -/-,-/-,-/К,-/э</t>
  </si>
  <si>
    <t>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</si>
  <si>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  <charset val="204"/>
      </rPr>
      <t>курсовой работы</t>
    </r>
    <r>
      <rPr>
        <sz val="12"/>
        <rFont val="Times New Roman"/>
        <family val="1"/>
        <charset val="204"/>
      </rPr>
      <t xml:space="preserve"> - по  МДК.01.02 Основы технической эксплуатации и обслуживания электрического и электромеханического оборудования и обязательное написание контрольной работы с технико-экономическими расчетами по дисциплине "Основы экономики"</t>
    </r>
  </si>
  <si>
    <t xml:space="preserve">1.1. Нормативная база реализации программы подготовки специалистов среднего звена по специальности 13.02.11  Техническая эксплуатация и обслуживание электрического и электромеханического оборудования(по отраслям) </t>
  </si>
  <si>
    <t>1. ПОЯСНИТЕЛЬНАЯ ЗАПИСКА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</si>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</sst>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Symbol"/>
      <family val="1"/>
      <charset val="2"/>
    </font>
    <font>
      <sz val="12"/>
      <color rgb="FF000000"/>
      <name val="Times New Roman"/>
      <family val="1"/>
      <charset val="204"/>
    </font>
    <font>
      <sz val="12"/>
      <color rgb="FF000000"/>
      <name val="Georgia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.5"/>
      <name val="Times New Roman"/>
      <family val="1"/>
      <charset val="204"/>
    </font>
    <font>
      <sz val="9.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4" fillId="0" borderId="0"/>
  </cellStyleXfs>
  <cellXfs count="4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49" fontId="6" fillId="0" borderId="0" xfId="0" applyNumberFormat="1" applyFont="1" applyAlignment="1"/>
    <xf numFmtId="49" fontId="3" fillId="0" borderId="0" xfId="0" applyNumberFormat="1" applyFont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1" xfId="0" applyNumberFormat="1" applyFont="1" applyBorder="1"/>
    <xf numFmtId="49" fontId="3" fillId="0" borderId="7" xfId="0" applyNumberFormat="1" applyFont="1" applyBorder="1"/>
    <xf numFmtId="49" fontId="3" fillId="0" borderId="0" xfId="0" applyNumberFormat="1" applyFont="1" applyAlignment="1"/>
    <xf numFmtId="49" fontId="3" fillId="0" borderId="0" xfId="0" applyNumberFormat="1" applyFont="1" applyBorder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0" fontId="14" fillId="0" borderId="1" xfId="0" applyFont="1" applyBorder="1"/>
    <xf numFmtId="49" fontId="3" fillId="0" borderId="2" xfId="0" applyNumberFormat="1" applyFont="1" applyBorder="1"/>
    <xf numFmtId="49" fontId="15" fillId="0" borderId="0" xfId="0" applyNumberFormat="1" applyFont="1" applyBorder="1"/>
    <xf numFmtId="0" fontId="1" fillId="0" borderId="0" xfId="0" applyFont="1" applyFill="1"/>
    <xf numFmtId="0" fontId="3" fillId="0" borderId="0" xfId="0" applyFont="1" applyFill="1"/>
    <xf numFmtId="0" fontId="12" fillId="0" borderId="0" xfId="0" applyFont="1"/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2" xfId="2" applyFont="1" applyBorder="1" applyAlignment="1">
      <alignment vertical="center" wrapText="1"/>
    </xf>
    <xf numFmtId="0" fontId="16" fillId="0" borderId="0" xfId="2" applyFont="1" applyAlignment="1">
      <alignment wrapText="1"/>
    </xf>
    <xf numFmtId="0" fontId="16" fillId="0" borderId="2" xfId="2" applyFont="1" applyBorder="1" applyAlignment="1">
      <alignment vertical="center"/>
    </xf>
    <xf numFmtId="0" fontId="16" fillId="0" borderId="0" xfId="2" applyFont="1" applyAlignment="1"/>
    <xf numFmtId="0" fontId="0" fillId="0" borderId="0" xfId="0" applyFill="1"/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/>
    <xf numFmtId="0" fontId="16" fillId="0" borderId="2" xfId="2" applyFont="1" applyBorder="1" applyAlignment="1">
      <alignment horizontal="left" vertical="center" wrapText="1"/>
    </xf>
    <xf numFmtId="0" fontId="16" fillId="0" borderId="2" xfId="2" applyFont="1" applyBorder="1" applyAlignment="1">
      <alignment vertical="top"/>
    </xf>
    <xf numFmtId="0" fontId="3" fillId="0" borderId="2" xfId="2" applyFont="1" applyBorder="1" applyAlignment="1"/>
    <xf numFmtId="0" fontId="17" fillId="0" borderId="2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2" xfId="2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 applyFill="1" applyBorder="1"/>
    <xf numFmtId="0" fontId="12" fillId="0" borderId="9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4" fillId="0" borderId="0" xfId="0" applyFont="1" applyFill="1" applyBorder="1"/>
    <xf numFmtId="0" fontId="14" fillId="0" borderId="0" xfId="0" applyFont="1" applyBorder="1"/>
    <xf numFmtId="0" fontId="1" fillId="0" borderId="7" xfId="0" applyFont="1" applyFill="1" applyBorder="1" applyAlignment="1">
      <alignment vertical="center" wrapText="1"/>
    </xf>
    <xf numFmtId="0" fontId="16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28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wrapText="1"/>
    </xf>
    <xf numFmtId="1" fontId="12" fillId="0" borderId="8" xfId="0" applyNumberFormat="1" applyFont="1" applyFill="1" applyBorder="1" applyAlignment="1">
      <alignment horizontal="center" vertical="center"/>
    </xf>
    <xf numFmtId="1" fontId="16" fillId="0" borderId="0" xfId="0" applyNumberFormat="1" applyFont="1" applyBorder="1"/>
    <xf numFmtId="1" fontId="1" fillId="0" borderId="0" xfId="0" applyNumberFormat="1" applyFont="1" applyBorder="1"/>
    <xf numFmtId="0" fontId="23" fillId="4" borderId="2" xfId="0" applyFont="1" applyFill="1" applyBorder="1" applyAlignment="1">
      <alignment horizontal="center" vertical="center" wrapText="1"/>
    </xf>
    <xf numFmtId="0" fontId="1" fillId="3" borderId="0" xfId="3" applyFont="1" applyFill="1" applyBorder="1"/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" fillId="0" borderId="0" xfId="3" applyFont="1" applyFill="1" applyBorder="1"/>
    <xf numFmtId="0" fontId="1" fillId="0" borderId="0" xfId="3" applyFont="1" applyBorder="1"/>
    <xf numFmtId="0" fontId="3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3" fillId="5" borderId="0" xfId="0" applyFont="1" applyFill="1" applyAlignment="1">
      <alignment horizontal="justify" vertical="top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 textRotation="90"/>
    </xf>
    <xf numFmtId="49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wrapText="1"/>
    </xf>
    <xf numFmtId="49" fontId="31" fillId="0" borderId="2" xfId="0" applyNumberFormat="1" applyFont="1" applyBorder="1" applyAlignment="1">
      <alignment wrapText="1"/>
    </xf>
    <xf numFmtId="49" fontId="31" fillId="0" borderId="2" xfId="0" applyNumberFormat="1" applyFont="1" applyBorder="1" applyAlignment="1"/>
    <xf numFmtId="49" fontId="32" fillId="0" borderId="2" xfId="0" applyNumberFormat="1" applyFont="1" applyBorder="1" applyAlignment="1"/>
    <xf numFmtId="1" fontId="16" fillId="0" borderId="12" xfId="0" applyNumberFormat="1" applyFont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vertical="center"/>
    </xf>
    <xf numFmtId="1" fontId="12" fillId="0" borderId="2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vertical="center"/>
    </xf>
    <xf numFmtId="1" fontId="1" fillId="0" borderId="39" xfId="0" applyNumberFormat="1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/>
    </xf>
    <xf numFmtId="1" fontId="1" fillId="0" borderId="19" xfId="0" applyNumberFormat="1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0" fontId="16" fillId="3" borderId="2" xfId="3" applyFont="1" applyFill="1" applyBorder="1" applyAlignment="1">
      <alignment horizontal="center" vertical="center"/>
    </xf>
    <xf numFmtId="0" fontId="16" fillId="3" borderId="14" xfId="3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24" fillId="3" borderId="2" xfId="3" applyFill="1" applyBorder="1" applyAlignment="1">
      <alignment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6" fillId="3" borderId="11" xfId="3" applyFont="1" applyFill="1" applyBorder="1" applyAlignment="1">
      <alignment horizontal="left" vertical="center" wrapText="1"/>
    </xf>
    <xf numFmtId="1" fontId="16" fillId="0" borderId="15" xfId="0" applyNumberFormat="1" applyFont="1" applyBorder="1" applyAlignment="1">
      <alignment horizontal="center" vertical="center"/>
    </xf>
    <xf numFmtId="1" fontId="16" fillId="0" borderId="39" xfId="0" applyNumberFormat="1" applyFont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9" xfId="0" applyNumberFormat="1" applyFont="1" applyBorder="1" applyAlignment="1">
      <alignment vertical="center"/>
    </xf>
    <xf numFmtId="1" fontId="1" fillId="0" borderId="22" xfId="0" applyNumberFormat="1" applyFont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1" fontId="1" fillId="0" borderId="38" xfId="0" applyNumberFormat="1" applyFont="1" applyBorder="1" applyAlignment="1">
      <alignment vertical="center"/>
    </xf>
    <xf numFmtId="1" fontId="16" fillId="0" borderId="15" xfId="0" applyNumberFormat="1" applyFont="1" applyFill="1" applyBorder="1" applyAlignment="1">
      <alignment vertical="center"/>
    </xf>
    <xf numFmtId="1" fontId="16" fillId="0" borderId="39" xfId="0" applyNumberFormat="1" applyFont="1" applyFill="1" applyBorder="1" applyAlignment="1">
      <alignment vertical="center"/>
    </xf>
    <xf numFmtId="1" fontId="16" fillId="0" borderId="19" xfId="0" applyNumberFormat="1" applyFont="1" applyBorder="1" applyAlignment="1">
      <alignment vertical="center"/>
    </xf>
    <xf numFmtId="1" fontId="16" fillId="0" borderId="22" xfId="0" applyNumberFormat="1" applyFont="1" applyBorder="1" applyAlignment="1">
      <alignment vertical="center"/>
    </xf>
    <xf numFmtId="1" fontId="16" fillId="0" borderId="6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43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vertical="center"/>
    </xf>
    <xf numFmtId="1" fontId="1" fillId="0" borderId="23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vertical="center"/>
    </xf>
    <xf numFmtId="1" fontId="16" fillId="0" borderId="34" xfId="0" applyNumberFormat="1" applyFont="1" applyBorder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/>
    </xf>
    <xf numFmtId="1" fontId="12" fillId="0" borderId="45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" fontId="1" fillId="0" borderId="7" xfId="0" applyNumberFormat="1" applyFont="1" applyFill="1" applyBorder="1" applyAlignment="1">
      <alignment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2" fillId="0" borderId="45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6" fillId="0" borderId="2" xfId="3" applyNumberFormat="1" applyFont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0" fontId="24" fillId="0" borderId="2" xfId="3" applyBorder="1" applyAlignment="1">
      <alignment horizontal="center" vertical="center"/>
    </xf>
    <xf numFmtId="1" fontId="16" fillId="0" borderId="0" xfId="3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1" fontId="16" fillId="0" borderId="28" xfId="0" applyNumberFormat="1" applyFont="1" applyBorder="1" applyAlignment="1">
      <alignment horizontal="center" vertical="center"/>
    </xf>
    <xf numFmtId="1" fontId="12" fillId="0" borderId="11" xfId="3" applyNumberFormat="1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7" xfId="3" applyNumberFormat="1" applyFont="1" applyFill="1" applyBorder="1" applyAlignment="1">
      <alignment horizontal="center" vertical="center"/>
    </xf>
    <xf numFmtId="1" fontId="1" fillId="0" borderId="27" xfId="3" applyNumberFormat="1" applyFont="1" applyFill="1" applyBorder="1" applyAlignment="1">
      <alignment horizontal="center" vertical="center" wrapText="1"/>
    </xf>
    <xf numFmtId="1" fontId="1" fillId="0" borderId="20" xfId="3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2" fillId="0" borderId="48" xfId="3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29" fillId="0" borderId="24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/>
    <xf numFmtId="0" fontId="14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/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17" fillId="0" borderId="2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7" fillId="0" borderId="2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31" fillId="0" borderId="2" xfId="0" applyNumberFormat="1" applyFont="1" applyBorder="1" applyAlignment="1">
      <alignment horizontal="center" textRotation="90"/>
    </xf>
    <xf numFmtId="49" fontId="31" fillId="0" borderId="2" xfId="0" applyNumberFormat="1" applyFont="1" applyBorder="1" applyAlignment="1">
      <alignment horizontal="center"/>
    </xf>
    <xf numFmtId="49" fontId="31" fillId="0" borderId="2" xfId="0" applyNumberFormat="1" applyFont="1" applyBorder="1" applyAlignment="1">
      <alignment horizontal="center" vertical="center" textRotation="90"/>
    </xf>
    <xf numFmtId="49" fontId="31" fillId="0" borderId="2" xfId="0" applyNumberFormat="1" applyFont="1" applyBorder="1" applyAlignment="1">
      <alignment horizontal="center" textRotation="90" readingOrder="1"/>
    </xf>
    <xf numFmtId="0" fontId="16" fillId="0" borderId="4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1" fontId="1" fillId="3" borderId="10" xfId="3" applyNumberFormat="1" applyFont="1" applyFill="1" applyBorder="1" applyAlignment="1">
      <alignment horizontal="center" vertical="center" wrapText="1"/>
    </xf>
    <xf numFmtId="1" fontId="1" fillId="3" borderId="2" xfId="3" applyNumberFormat="1" applyFont="1" applyFill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1" fontId="16" fillId="0" borderId="10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" fillId="0" borderId="0" xfId="3" applyFont="1" applyBorder="1" applyAlignment="1">
      <alignment horizontal="left"/>
    </xf>
    <xf numFmtId="0" fontId="12" fillId="3" borderId="15" xfId="3" applyFont="1" applyFill="1" applyBorder="1" applyAlignment="1">
      <alignment horizontal="center" vertical="center" textRotation="90"/>
    </xf>
    <xf numFmtId="0" fontId="12" fillId="3" borderId="2" xfId="3" applyFont="1" applyFill="1" applyBorder="1" applyAlignment="1">
      <alignment horizontal="center" vertical="center" textRotation="90"/>
    </xf>
    <xf numFmtId="0" fontId="12" fillId="3" borderId="13" xfId="3" applyFont="1" applyFill="1" applyBorder="1" applyAlignment="1">
      <alignment horizontal="center" vertical="center" textRotation="90"/>
    </xf>
    <xf numFmtId="0" fontId="12" fillId="3" borderId="39" xfId="3" applyFont="1" applyFill="1" applyBorder="1" applyAlignment="1">
      <alignment horizontal="center" vertical="center" textRotation="90"/>
    </xf>
    <xf numFmtId="0" fontId="12" fillId="3" borderId="14" xfId="3" applyFont="1" applyFill="1" applyBorder="1" applyAlignment="1">
      <alignment horizontal="center" vertical="center" textRotation="90"/>
    </xf>
    <xf numFmtId="0" fontId="12" fillId="3" borderId="31" xfId="3" applyFont="1" applyFill="1" applyBorder="1" applyAlignment="1">
      <alignment horizontal="center" vertical="center" textRotation="90"/>
    </xf>
    <xf numFmtId="1" fontId="16" fillId="0" borderId="10" xfId="0" applyNumberFormat="1" applyFont="1" applyBorder="1" applyAlignment="1">
      <alignment horizontal="center" vertical="center" textRotation="90"/>
    </xf>
    <xf numFmtId="1" fontId="19" fillId="0" borderId="10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 textRotation="90" wrapText="1"/>
    </xf>
    <xf numFmtId="1" fontId="19" fillId="0" borderId="2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 textRotation="90" wrapText="1"/>
    </xf>
    <xf numFmtId="1" fontId="19" fillId="0" borderId="14" xfId="0" applyNumberFormat="1" applyFont="1" applyBorder="1" applyAlignment="1">
      <alignment horizontal="center" vertical="center" wrapText="1"/>
    </xf>
    <xf numFmtId="1" fontId="19" fillId="0" borderId="31" xfId="0" applyNumberFormat="1" applyFont="1" applyBorder="1" applyAlignment="1">
      <alignment horizontal="center" vertical="center" wrapText="1"/>
    </xf>
    <xf numFmtId="1" fontId="16" fillId="0" borderId="3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30" fillId="0" borderId="19" xfId="0" applyFont="1" applyBorder="1" applyAlignment="1">
      <alignment vertical="center"/>
    </xf>
    <xf numFmtId="0" fontId="30" fillId="0" borderId="43" xfId="0" applyFont="1" applyBorder="1" applyAlignment="1">
      <alignment vertical="center"/>
    </xf>
    <xf numFmtId="0" fontId="16" fillId="0" borderId="28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1" fontId="17" fillId="0" borderId="34" xfId="0" applyNumberFormat="1" applyFont="1" applyBorder="1" applyAlignment="1">
      <alignment horizontal="center" vertical="center" textRotation="90"/>
    </xf>
    <xf numFmtId="1" fontId="17" fillId="0" borderId="45" xfId="0" applyNumberFormat="1" applyFont="1" applyBorder="1" applyAlignment="1">
      <alignment horizontal="center" vertical="center" textRotation="90"/>
    </xf>
    <xf numFmtId="1" fontId="17" fillId="0" borderId="46" xfId="0" applyNumberFormat="1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center" textRotation="90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7" fillId="0" borderId="47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1" fontId="17" fillId="0" borderId="41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36" xfId="0" applyNumberFormat="1" applyFont="1" applyBorder="1" applyAlignment="1">
      <alignment horizontal="center" vertical="center"/>
    </xf>
    <xf numFmtId="1" fontId="19" fillId="0" borderId="42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 wrapText="1"/>
    </xf>
    <xf numFmtId="1" fontId="17" fillId="0" borderId="21" xfId="0" applyNumberFormat="1" applyFont="1" applyBorder="1" applyAlignment="1">
      <alignment horizontal="center" vertical="center" wrapText="1"/>
    </xf>
    <xf numFmtId="1" fontId="17" fillId="0" borderId="36" xfId="0" applyNumberFormat="1" applyFont="1" applyBorder="1" applyAlignment="1">
      <alignment horizontal="center" vertical="center" wrapText="1"/>
    </xf>
    <xf numFmtId="1" fontId="17" fillId="0" borderId="32" xfId="0" applyNumberFormat="1" applyFont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1" fontId="17" fillId="0" borderId="31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textRotation="90"/>
    </xf>
    <xf numFmtId="1" fontId="19" fillId="0" borderId="11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 textRotation="90"/>
    </xf>
    <xf numFmtId="1" fontId="19" fillId="0" borderId="12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1" fontId="17" fillId="0" borderId="22" xfId="0" applyNumberFormat="1" applyFont="1" applyBorder="1" applyAlignment="1">
      <alignment horizontal="center" vertical="center" wrapText="1"/>
    </xf>
    <xf numFmtId="1" fontId="17" fillId="0" borderId="23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1" fontId="19" fillId="0" borderId="45" xfId="0" applyNumberFormat="1" applyFont="1" applyBorder="1" applyAlignment="1">
      <alignment horizontal="center" vertical="center"/>
    </xf>
    <xf numFmtId="1" fontId="19" fillId="0" borderId="46" xfId="0" applyNumberFormat="1" applyFont="1" applyBorder="1" applyAlignment="1">
      <alignment horizontal="center" vertical="center"/>
    </xf>
    <xf numFmtId="1" fontId="16" fillId="0" borderId="39" xfId="0" applyNumberFormat="1" applyFont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 textRotation="90"/>
    </xf>
    <xf numFmtId="0" fontId="12" fillId="3" borderId="10" xfId="3" applyFont="1" applyFill="1" applyBorder="1" applyAlignment="1">
      <alignment horizontal="center" vertical="center" textRotation="90"/>
    </xf>
    <xf numFmtId="0" fontId="12" fillId="3" borderId="32" xfId="3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17" fillId="0" borderId="12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</cellXfs>
  <cellStyles count="4">
    <cellStyle name="Гиперссылка 2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34"/>
  <sheetViews>
    <sheetView workbookViewId="0">
      <selection activeCell="G23" sqref="G23"/>
    </sheetView>
  </sheetViews>
  <sheetFormatPr defaultColWidth="9.109375" defaultRowHeight="13.2" x14ac:dyDescent="0.25"/>
  <cols>
    <col min="1" max="2" width="9.109375" style="2"/>
    <col min="3" max="3" width="6.6640625" style="2" customWidth="1"/>
    <col min="4" max="4" width="7.109375" style="2" customWidth="1"/>
    <col min="5" max="6" width="9.109375" style="2"/>
    <col min="7" max="8" width="12.44140625" style="2" customWidth="1"/>
    <col min="9" max="9" width="7.44140625" style="2" customWidth="1"/>
    <col min="10" max="10" width="12.33203125" style="2" customWidth="1"/>
    <col min="11" max="11" width="2.44140625" style="2" customWidth="1"/>
    <col min="12" max="13" width="3.33203125" style="2" customWidth="1"/>
    <col min="14" max="15" width="3" style="2" customWidth="1"/>
    <col min="16" max="16" width="2.33203125" style="2" customWidth="1"/>
    <col min="17" max="17" width="5.88671875" style="2" customWidth="1"/>
    <col min="18" max="18" width="0.6640625" style="2" hidden="1" customWidth="1"/>
    <col min="19" max="19" width="6.109375" style="2" customWidth="1"/>
    <col min="20" max="20" width="3.5546875" style="2" customWidth="1"/>
    <col min="21" max="21" width="5.44140625" style="2" customWidth="1"/>
    <col min="22" max="22" width="2.6640625" style="2" customWidth="1"/>
    <col min="23" max="16384" width="9.109375" style="2"/>
  </cols>
  <sheetData>
    <row r="5" spans="4:22" ht="15.6" x14ac:dyDescent="0.3">
      <c r="N5" s="270" t="s">
        <v>0</v>
      </c>
      <c r="O5" s="270"/>
      <c r="P5" s="270"/>
      <c r="Q5" s="270"/>
      <c r="R5" s="270"/>
      <c r="S5" s="270"/>
      <c r="T5" s="270"/>
      <c r="U5" s="270"/>
      <c r="V5" s="270"/>
    </row>
    <row r="6" spans="4:22" ht="4.5" customHeight="1" x14ac:dyDescent="0.25">
      <c r="N6" s="3"/>
      <c r="O6" s="3"/>
      <c r="P6" s="3"/>
      <c r="Q6" s="3"/>
      <c r="R6" s="3"/>
      <c r="S6" s="3"/>
      <c r="T6" s="3"/>
    </row>
    <row r="7" spans="4:22" ht="15.6" x14ac:dyDescent="0.3">
      <c r="J7" s="270" t="s">
        <v>143</v>
      </c>
      <c r="K7" s="270"/>
      <c r="L7" s="270"/>
      <c r="M7" s="270"/>
      <c r="N7" s="270"/>
      <c r="O7" s="274"/>
      <c r="P7" s="274"/>
      <c r="Q7" s="274"/>
      <c r="R7" s="1"/>
      <c r="S7" s="1"/>
      <c r="T7" s="1"/>
      <c r="U7" s="1"/>
      <c r="V7" s="1"/>
    </row>
    <row r="8" spans="4:22" ht="15.6" x14ac:dyDescent="0.3">
      <c r="J8" s="271" t="s">
        <v>125</v>
      </c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</row>
    <row r="9" spans="4:22" ht="5.25" customHeight="1" x14ac:dyDescent="0.25"/>
    <row r="10" spans="4:22" ht="15.6" x14ac:dyDescent="0.3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22">
        <v>2017</v>
      </c>
      <c r="V10" s="2" t="s">
        <v>3</v>
      </c>
    </row>
    <row r="12" spans="4:22" ht="17.399999999999999" x14ac:dyDescent="0.3">
      <c r="E12" s="277" t="s">
        <v>163</v>
      </c>
      <c r="F12" s="277"/>
      <c r="G12" s="277"/>
      <c r="H12" s="277"/>
      <c r="I12" s="277"/>
      <c r="J12" s="277"/>
      <c r="K12" s="277"/>
      <c r="L12" s="277"/>
      <c r="M12" s="277"/>
      <c r="Q12" s="21"/>
      <c r="R12" s="21"/>
    </row>
    <row r="13" spans="4:22" ht="18" x14ac:dyDescent="0.35">
      <c r="D13" s="275" t="s">
        <v>144</v>
      </c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</row>
    <row r="14" spans="4:22" ht="18" x14ac:dyDescent="0.35">
      <c r="D14" s="31"/>
      <c r="E14" s="273" t="s">
        <v>145</v>
      </c>
      <c r="F14" s="273"/>
      <c r="G14" s="273"/>
      <c r="H14" s="273"/>
      <c r="I14" s="273"/>
      <c r="J14" s="273"/>
      <c r="K14" s="273"/>
      <c r="L14" s="273"/>
      <c r="M14" s="273"/>
      <c r="N14" s="273"/>
      <c r="O14" s="31"/>
      <c r="P14" s="31"/>
      <c r="Q14" s="31"/>
      <c r="R14" s="31"/>
      <c r="S14" s="31"/>
      <c r="T14" s="31"/>
    </row>
    <row r="15" spans="4:22" ht="17.25" customHeight="1" x14ac:dyDescent="0.35">
      <c r="D15" s="6"/>
      <c r="E15" s="28" t="s">
        <v>126</v>
      </c>
      <c r="F15" s="28"/>
      <c r="G15" s="28"/>
      <c r="H15" s="28"/>
      <c r="I15" s="1"/>
      <c r="J15" s="1"/>
      <c r="K15" s="1"/>
      <c r="L15" s="1"/>
      <c r="M15" s="1"/>
      <c r="N15" s="1"/>
    </row>
    <row r="16" spans="4:22" x14ac:dyDescent="0.25">
      <c r="E16" s="272" t="s">
        <v>137</v>
      </c>
      <c r="F16" s="272"/>
      <c r="G16" s="272"/>
      <c r="H16" s="272"/>
      <c r="I16" s="272"/>
      <c r="J16" s="272"/>
      <c r="K16" s="24"/>
    </row>
    <row r="17" spans="1:24" ht="15.6" x14ac:dyDescent="0.3">
      <c r="E17" s="282" t="s">
        <v>27</v>
      </c>
      <c r="F17" s="282"/>
      <c r="G17" s="282"/>
      <c r="H17" s="282"/>
      <c r="I17" s="282"/>
      <c r="J17" s="282"/>
      <c r="K17" s="282"/>
      <c r="L17" s="282"/>
    </row>
    <row r="18" spans="1:24" ht="20.25" customHeight="1" x14ac:dyDescent="0.3">
      <c r="A18" s="278" t="s">
        <v>161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</row>
    <row r="19" spans="1:24" x14ac:dyDescent="0.25">
      <c r="F19" s="272" t="s">
        <v>28</v>
      </c>
      <c r="G19" s="272"/>
      <c r="H19" s="272"/>
      <c r="I19" s="272"/>
    </row>
    <row r="20" spans="1:24" ht="15.6" x14ac:dyDescent="0.3">
      <c r="E20" s="270" t="s">
        <v>29</v>
      </c>
      <c r="F20" s="270"/>
      <c r="G20" s="284" t="s">
        <v>30</v>
      </c>
      <c r="H20" s="284"/>
      <c r="I20" s="280" t="s">
        <v>31</v>
      </c>
      <c r="J20" s="280"/>
      <c r="K20" s="20"/>
    </row>
    <row r="21" spans="1:24" x14ac:dyDescent="0.25">
      <c r="G21" s="272" t="s">
        <v>30</v>
      </c>
      <c r="H21" s="272"/>
    </row>
    <row r="23" spans="1:24" ht="15.6" x14ac:dyDescent="0.3">
      <c r="G23" s="32" t="s">
        <v>385</v>
      </c>
    </row>
    <row r="24" spans="1:24" x14ac:dyDescent="0.25">
      <c r="G24" s="33"/>
    </row>
    <row r="25" spans="1:24" ht="20.100000000000001" customHeight="1" x14ac:dyDescent="0.3">
      <c r="I25" s="280" t="s">
        <v>127</v>
      </c>
      <c r="J25" s="280"/>
      <c r="K25" s="285"/>
      <c r="L25" s="285"/>
      <c r="M25" s="285"/>
      <c r="N25" s="285"/>
      <c r="O25" s="285"/>
      <c r="P25" s="285"/>
      <c r="Q25" s="285"/>
      <c r="R25" s="285"/>
      <c r="S25" s="285"/>
      <c r="T25" s="285"/>
    </row>
    <row r="26" spans="1:24" ht="20.100000000000001" customHeight="1" x14ac:dyDescent="0.3">
      <c r="I26" s="280" t="s">
        <v>33</v>
      </c>
      <c r="J26" s="280"/>
      <c r="K26" s="283" t="s">
        <v>239</v>
      </c>
      <c r="L26" s="283"/>
      <c r="M26" s="283"/>
      <c r="N26" s="283"/>
      <c r="O26" s="23"/>
      <c r="P26" s="23"/>
      <c r="Q26" s="23"/>
    </row>
    <row r="27" spans="1:24" ht="20.100000000000001" customHeight="1" x14ac:dyDescent="0.3">
      <c r="I27" s="280" t="s">
        <v>32</v>
      </c>
      <c r="J27" s="280"/>
      <c r="K27" s="280"/>
      <c r="L27" s="280"/>
      <c r="M27" s="280"/>
      <c r="N27" s="280"/>
      <c r="O27" s="280"/>
      <c r="P27" s="281" t="s">
        <v>119</v>
      </c>
      <c r="Q27" s="281"/>
      <c r="R27" s="281"/>
      <c r="S27" s="281"/>
      <c r="T27" s="281"/>
    </row>
    <row r="29" spans="1:24" ht="15.6" x14ac:dyDescent="0.3">
      <c r="H29" s="31"/>
      <c r="I29" s="32" t="s">
        <v>240</v>
      </c>
      <c r="J29" s="32"/>
      <c r="K29" s="32"/>
      <c r="L29" s="32"/>
      <c r="M29" s="32"/>
      <c r="N29" s="32"/>
      <c r="O29" s="32"/>
      <c r="P29" s="31"/>
      <c r="Q29" s="31"/>
      <c r="R29" s="31"/>
      <c r="S29" s="31"/>
    </row>
    <row r="34" spans="15:15" x14ac:dyDescent="0.25">
      <c r="O34" s="2" t="s">
        <v>142</v>
      </c>
    </row>
  </sheetData>
  <mergeCells count="19">
    <mergeCell ref="I27:O27"/>
    <mergeCell ref="P27:T27"/>
    <mergeCell ref="E17:L17"/>
    <mergeCell ref="I26:J26"/>
    <mergeCell ref="K26:N26"/>
    <mergeCell ref="F19:I19"/>
    <mergeCell ref="E20:F20"/>
    <mergeCell ref="G20:H20"/>
    <mergeCell ref="I20:J20"/>
    <mergeCell ref="I25:T25"/>
    <mergeCell ref="N5:V5"/>
    <mergeCell ref="J8:V8"/>
    <mergeCell ref="E16:J16"/>
    <mergeCell ref="G21:H21"/>
    <mergeCell ref="E14:N14"/>
    <mergeCell ref="J7:Q7"/>
    <mergeCell ref="D13:T13"/>
    <mergeCell ref="E12:M12"/>
    <mergeCell ref="A18:X18"/>
  </mergeCells>
  <phoneticPr fontId="0" type="noConversion"/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ageMargins left="0.39370078740157483" right="0.39370078740157483" top="0.78740157480314965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topLeftCell="A36" workbookViewId="0">
      <selection sqref="A1:A42"/>
    </sheetView>
  </sheetViews>
  <sheetFormatPr defaultRowHeight="13.2" x14ac:dyDescent="0.25"/>
  <cols>
    <col min="1" max="1" width="208.33203125" style="76" customWidth="1"/>
  </cols>
  <sheetData>
    <row r="1" spans="1:1" ht="15.75" customHeight="1" x14ac:dyDescent="0.25">
      <c r="A1" s="65" t="s">
        <v>395</v>
      </c>
    </row>
    <row r="2" spans="1:1" ht="11.25" customHeight="1" x14ac:dyDescent="0.25">
      <c r="A2" s="66"/>
    </row>
    <row r="3" spans="1:1" ht="36" customHeight="1" x14ac:dyDescent="0.25">
      <c r="A3" s="75" t="s">
        <v>394</v>
      </c>
    </row>
    <row r="4" spans="1:1" ht="90.75" customHeight="1" x14ac:dyDescent="0.25">
      <c r="A4" s="67" t="s">
        <v>164</v>
      </c>
    </row>
    <row r="5" spans="1:1" ht="15.75" customHeight="1" x14ac:dyDescent="0.25">
      <c r="A5" s="68" t="s">
        <v>165</v>
      </c>
    </row>
    <row r="6" spans="1:1" ht="31.5" customHeight="1" x14ac:dyDescent="0.25">
      <c r="A6" s="67" t="s">
        <v>363</v>
      </c>
    </row>
    <row r="7" spans="1:1" ht="15.75" customHeight="1" x14ac:dyDescent="0.25">
      <c r="A7" s="69" t="s">
        <v>215</v>
      </c>
    </row>
    <row r="8" spans="1:1" ht="15.75" customHeight="1" x14ac:dyDescent="0.25">
      <c r="A8" s="69" t="s">
        <v>216</v>
      </c>
    </row>
    <row r="9" spans="1:1" ht="15.75" customHeight="1" x14ac:dyDescent="0.25">
      <c r="A9" s="69" t="s">
        <v>217</v>
      </c>
    </row>
    <row r="10" spans="1:1" ht="15.75" customHeight="1" x14ac:dyDescent="0.25">
      <c r="A10" s="69" t="s">
        <v>218</v>
      </c>
    </row>
    <row r="11" spans="1:1" ht="15.75" customHeight="1" x14ac:dyDescent="0.25">
      <c r="A11" s="69" t="s">
        <v>378</v>
      </c>
    </row>
    <row r="12" spans="1:1" ht="15.75" customHeight="1" x14ac:dyDescent="0.25">
      <c r="A12" s="69" t="s">
        <v>219</v>
      </c>
    </row>
    <row r="13" spans="1:1" ht="51.75" customHeight="1" x14ac:dyDescent="0.25">
      <c r="A13" s="67" t="s">
        <v>362</v>
      </c>
    </row>
    <row r="14" spans="1:1" ht="27.75" customHeight="1" x14ac:dyDescent="0.25">
      <c r="A14" s="96" t="s">
        <v>166</v>
      </c>
    </row>
    <row r="15" spans="1:1" ht="75" customHeight="1" x14ac:dyDescent="0.25">
      <c r="A15" s="67" t="s">
        <v>220</v>
      </c>
    </row>
    <row r="16" spans="1:1" ht="53.25" customHeight="1" x14ac:dyDescent="0.25">
      <c r="A16" s="98" t="s">
        <v>392</v>
      </c>
    </row>
    <row r="17" spans="1:1" ht="44.25" customHeight="1" x14ac:dyDescent="0.25">
      <c r="A17" s="70" t="s">
        <v>221</v>
      </c>
    </row>
    <row r="18" spans="1:1" ht="18.75" customHeight="1" x14ac:dyDescent="0.3">
      <c r="A18" s="71" t="s">
        <v>379</v>
      </c>
    </row>
    <row r="19" spans="1:1" s="42" customFormat="1" ht="36" customHeight="1" x14ac:dyDescent="0.25">
      <c r="A19" s="72" t="s">
        <v>393</v>
      </c>
    </row>
    <row r="20" spans="1:1" ht="31.5" customHeight="1" x14ac:dyDescent="0.25">
      <c r="A20" s="73" t="s">
        <v>222</v>
      </c>
    </row>
    <row r="21" spans="1:1" ht="15.75" customHeight="1" x14ac:dyDescent="0.25">
      <c r="A21" s="73" t="s">
        <v>223</v>
      </c>
    </row>
    <row r="22" spans="1:1" ht="108" customHeight="1" x14ac:dyDescent="0.25">
      <c r="A22" s="97" t="s">
        <v>224</v>
      </c>
    </row>
    <row r="23" spans="1:1" ht="31.5" customHeight="1" x14ac:dyDescent="0.25">
      <c r="A23" s="74" t="s">
        <v>225</v>
      </c>
    </row>
    <row r="24" spans="1:1" ht="15.75" customHeight="1" x14ac:dyDescent="0.25">
      <c r="A24" s="73" t="s">
        <v>228</v>
      </c>
    </row>
    <row r="25" spans="1:1" ht="59.25" customHeight="1" x14ac:dyDescent="0.25">
      <c r="A25" s="70" t="s">
        <v>229</v>
      </c>
    </row>
    <row r="26" spans="1:1" ht="62.25" customHeight="1" x14ac:dyDescent="0.25">
      <c r="A26" s="70" t="s">
        <v>230</v>
      </c>
    </row>
    <row r="27" spans="1:1" ht="50.25" customHeight="1" x14ac:dyDescent="0.25">
      <c r="A27" s="70" t="s">
        <v>226</v>
      </c>
    </row>
    <row r="28" spans="1:1" ht="51.75" customHeight="1" x14ac:dyDescent="0.25">
      <c r="A28" s="70" t="s">
        <v>227</v>
      </c>
    </row>
    <row r="29" spans="1:1" ht="15.75" customHeight="1" x14ac:dyDescent="0.25">
      <c r="A29" s="75" t="s">
        <v>231</v>
      </c>
    </row>
    <row r="30" spans="1:1" s="64" customFormat="1" ht="37.5" customHeight="1" x14ac:dyDescent="0.25">
      <c r="A30" s="63" t="s">
        <v>232</v>
      </c>
    </row>
    <row r="31" spans="1:1" ht="15.75" customHeight="1" x14ac:dyDescent="0.25">
      <c r="A31" s="75" t="s">
        <v>233</v>
      </c>
    </row>
    <row r="32" spans="1:1" ht="47.25" customHeight="1" x14ac:dyDescent="0.25">
      <c r="A32" s="67" t="s">
        <v>167</v>
      </c>
    </row>
    <row r="33" spans="1:1" ht="34.5" customHeight="1" x14ac:dyDescent="0.25">
      <c r="A33" s="70" t="s">
        <v>235</v>
      </c>
    </row>
    <row r="34" spans="1:1" ht="49.5" customHeight="1" x14ac:dyDescent="0.25">
      <c r="A34" s="67" t="s">
        <v>236</v>
      </c>
    </row>
    <row r="35" spans="1:1" ht="47.25" customHeight="1" x14ac:dyDescent="0.25">
      <c r="A35" s="70" t="s">
        <v>364</v>
      </c>
    </row>
    <row r="36" spans="1:1" ht="77.25" customHeight="1" x14ac:dyDescent="0.25">
      <c r="A36" s="67" t="s">
        <v>237</v>
      </c>
    </row>
    <row r="37" spans="1:1" ht="64.5" customHeight="1" x14ac:dyDescent="0.25">
      <c r="A37" s="67" t="s">
        <v>168</v>
      </c>
    </row>
    <row r="38" spans="1:1" ht="33" customHeight="1" x14ac:dyDescent="0.25">
      <c r="A38" s="67" t="s">
        <v>169</v>
      </c>
    </row>
    <row r="39" spans="1:1" ht="48" customHeight="1" x14ac:dyDescent="0.25">
      <c r="A39" s="67" t="s">
        <v>170</v>
      </c>
    </row>
    <row r="40" spans="1:1" ht="50.25" customHeight="1" x14ac:dyDescent="0.25">
      <c r="A40" s="67" t="s">
        <v>380</v>
      </c>
    </row>
    <row r="41" spans="1:1" ht="47.25" customHeight="1" x14ac:dyDescent="0.25">
      <c r="A41" s="67" t="s">
        <v>238</v>
      </c>
    </row>
    <row r="42" spans="1:1" ht="29.25" customHeight="1" x14ac:dyDescent="0.25">
      <c r="A42" s="67" t="s">
        <v>234</v>
      </c>
    </row>
    <row r="43" spans="1:1" ht="15.75" customHeight="1" x14ac:dyDescent="0.25">
      <c r="A43" s="67"/>
    </row>
    <row r="44" spans="1:1" ht="15.75" customHeight="1" x14ac:dyDescent="0.25">
      <c r="A44" s="67"/>
    </row>
    <row r="45" spans="1:1" ht="15.75" customHeight="1" x14ac:dyDescent="0.25">
      <c r="A45" s="67"/>
    </row>
    <row r="46" spans="1:1" ht="15.75" customHeight="1" x14ac:dyDescent="0.25">
      <c r="A46" s="67"/>
    </row>
  </sheetData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E33"/>
  <sheetViews>
    <sheetView topLeftCell="A6" zoomScaleNormal="100" workbookViewId="0">
      <selection activeCell="F28" sqref="F28:N28"/>
    </sheetView>
  </sheetViews>
  <sheetFormatPr defaultRowHeight="15.6" x14ac:dyDescent="0.3"/>
  <cols>
    <col min="1" max="1" width="0.44140625" style="10" customWidth="1"/>
    <col min="2" max="55" width="2.6640625" style="10" customWidth="1"/>
    <col min="56" max="57" width="3.6640625" style="10" customWidth="1"/>
    <col min="58" max="256" width="9.109375" style="10"/>
    <col min="257" max="257" width="0.44140625" style="10" customWidth="1"/>
    <col min="258" max="311" width="2.6640625" style="10" customWidth="1"/>
    <col min="312" max="313" width="3.6640625" style="10" customWidth="1"/>
    <col min="314" max="512" width="9.109375" style="10"/>
    <col min="513" max="513" width="0.44140625" style="10" customWidth="1"/>
    <col min="514" max="567" width="2.6640625" style="10" customWidth="1"/>
    <col min="568" max="569" width="3.6640625" style="10" customWidth="1"/>
    <col min="570" max="768" width="9.109375" style="10"/>
    <col min="769" max="769" width="0.44140625" style="10" customWidth="1"/>
    <col min="770" max="823" width="2.6640625" style="10" customWidth="1"/>
    <col min="824" max="825" width="3.6640625" style="10" customWidth="1"/>
    <col min="826" max="1024" width="9.109375" style="10"/>
    <col min="1025" max="1025" width="0.44140625" style="10" customWidth="1"/>
    <col min="1026" max="1079" width="2.6640625" style="10" customWidth="1"/>
    <col min="1080" max="1081" width="3.6640625" style="10" customWidth="1"/>
    <col min="1082" max="1280" width="9.109375" style="10"/>
    <col min="1281" max="1281" width="0.44140625" style="10" customWidth="1"/>
    <col min="1282" max="1335" width="2.6640625" style="10" customWidth="1"/>
    <col min="1336" max="1337" width="3.6640625" style="10" customWidth="1"/>
    <col min="1338" max="1536" width="9.109375" style="10"/>
    <col min="1537" max="1537" width="0.44140625" style="10" customWidth="1"/>
    <col min="1538" max="1591" width="2.6640625" style="10" customWidth="1"/>
    <col min="1592" max="1593" width="3.6640625" style="10" customWidth="1"/>
    <col min="1594" max="1792" width="9.109375" style="10"/>
    <col min="1793" max="1793" width="0.44140625" style="10" customWidth="1"/>
    <col min="1794" max="1847" width="2.6640625" style="10" customWidth="1"/>
    <col min="1848" max="1849" width="3.6640625" style="10" customWidth="1"/>
    <col min="1850" max="2048" width="9.109375" style="10"/>
    <col min="2049" max="2049" width="0.44140625" style="10" customWidth="1"/>
    <col min="2050" max="2103" width="2.6640625" style="10" customWidth="1"/>
    <col min="2104" max="2105" width="3.6640625" style="10" customWidth="1"/>
    <col min="2106" max="2304" width="9.109375" style="10"/>
    <col min="2305" max="2305" width="0.44140625" style="10" customWidth="1"/>
    <col min="2306" max="2359" width="2.6640625" style="10" customWidth="1"/>
    <col min="2360" max="2361" width="3.6640625" style="10" customWidth="1"/>
    <col min="2362" max="2560" width="9.109375" style="10"/>
    <col min="2561" max="2561" width="0.44140625" style="10" customWidth="1"/>
    <col min="2562" max="2615" width="2.6640625" style="10" customWidth="1"/>
    <col min="2616" max="2617" width="3.6640625" style="10" customWidth="1"/>
    <col min="2618" max="2816" width="9.109375" style="10"/>
    <col min="2817" max="2817" width="0.44140625" style="10" customWidth="1"/>
    <col min="2818" max="2871" width="2.6640625" style="10" customWidth="1"/>
    <col min="2872" max="2873" width="3.6640625" style="10" customWidth="1"/>
    <col min="2874" max="3072" width="9.109375" style="10"/>
    <col min="3073" max="3073" width="0.44140625" style="10" customWidth="1"/>
    <col min="3074" max="3127" width="2.6640625" style="10" customWidth="1"/>
    <col min="3128" max="3129" width="3.6640625" style="10" customWidth="1"/>
    <col min="3130" max="3328" width="9.109375" style="10"/>
    <col min="3329" max="3329" width="0.44140625" style="10" customWidth="1"/>
    <col min="3330" max="3383" width="2.6640625" style="10" customWidth="1"/>
    <col min="3384" max="3385" width="3.6640625" style="10" customWidth="1"/>
    <col min="3386" max="3584" width="9.109375" style="10"/>
    <col min="3585" max="3585" width="0.44140625" style="10" customWidth="1"/>
    <col min="3586" max="3639" width="2.6640625" style="10" customWidth="1"/>
    <col min="3640" max="3641" width="3.6640625" style="10" customWidth="1"/>
    <col min="3642" max="3840" width="9.109375" style="10"/>
    <col min="3841" max="3841" width="0.44140625" style="10" customWidth="1"/>
    <col min="3842" max="3895" width="2.6640625" style="10" customWidth="1"/>
    <col min="3896" max="3897" width="3.6640625" style="10" customWidth="1"/>
    <col min="3898" max="4096" width="9.109375" style="10"/>
    <col min="4097" max="4097" width="0.44140625" style="10" customWidth="1"/>
    <col min="4098" max="4151" width="2.6640625" style="10" customWidth="1"/>
    <col min="4152" max="4153" width="3.6640625" style="10" customWidth="1"/>
    <col min="4154" max="4352" width="9.109375" style="10"/>
    <col min="4353" max="4353" width="0.44140625" style="10" customWidth="1"/>
    <col min="4354" max="4407" width="2.6640625" style="10" customWidth="1"/>
    <col min="4408" max="4409" width="3.6640625" style="10" customWidth="1"/>
    <col min="4410" max="4608" width="9.109375" style="10"/>
    <col min="4609" max="4609" width="0.44140625" style="10" customWidth="1"/>
    <col min="4610" max="4663" width="2.6640625" style="10" customWidth="1"/>
    <col min="4664" max="4665" width="3.6640625" style="10" customWidth="1"/>
    <col min="4666" max="4864" width="9.109375" style="10"/>
    <col min="4865" max="4865" width="0.44140625" style="10" customWidth="1"/>
    <col min="4866" max="4919" width="2.6640625" style="10" customWidth="1"/>
    <col min="4920" max="4921" width="3.6640625" style="10" customWidth="1"/>
    <col min="4922" max="5120" width="9.109375" style="10"/>
    <col min="5121" max="5121" width="0.44140625" style="10" customWidth="1"/>
    <col min="5122" max="5175" width="2.6640625" style="10" customWidth="1"/>
    <col min="5176" max="5177" width="3.6640625" style="10" customWidth="1"/>
    <col min="5178" max="5376" width="9.109375" style="10"/>
    <col min="5377" max="5377" width="0.44140625" style="10" customWidth="1"/>
    <col min="5378" max="5431" width="2.6640625" style="10" customWidth="1"/>
    <col min="5432" max="5433" width="3.6640625" style="10" customWidth="1"/>
    <col min="5434" max="5632" width="9.109375" style="10"/>
    <col min="5633" max="5633" width="0.44140625" style="10" customWidth="1"/>
    <col min="5634" max="5687" width="2.6640625" style="10" customWidth="1"/>
    <col min="5688" max="5689" width="3.6640625" style="10" customWidth="1"/>
    <col min="5690" max="5888" width="9.109375" style="10"/>
    <col min="5889" max="5889" width="0.44140625" style="10" customWidth="1"/>
    <col min="5890" max="5943" width="2.6640625" style="10" customWidth="1"/>
    <col min="5944" max="5945" width="3.6640625" style="10" customWidth="1"/>
    <col min="5946" max="6144" width="9.109375" style="10"/>
    <col min="6145" max="6145" width="0.44140625" style="10" customWidth="1"/>
    <col min="6146" max="6199" width="2.6640625" style="10" customWidth="1"/>
    <col min="6200" max="6201" width="3.6640625" style="10" customWidth="1"/>
    <col min="6202" max="6400" width="9.109375" style="10"/>
    <col min="6401" max="6401" width="0.44140625" style="10" customWidth="1"/>
    <col min="6402" max="6455" width="2.6640625" style="10" customWidth="1"/>
    <col min="6456" max="6457" width="3.6640625" style="10" customWidth="1"/>
    <col min="6458" max="6656" width="9.109375" style="10"/>
    <col min="6657" max="6657" width="0.44140625" style="10" customWidth="1"/>
    <col min="6658" max="6711" width="2.6640625" style="10" customWidth="1"/>
    <col min="6712" max="6713" width="3.6640625" style="10" customWidth="1"/>
    <col min="6714" max="6912" width="9.109375" style="10"/>
    <col min="6913" max="6913" width="0.44140625" style="10" customWidth="1"/>
    <col min="6914" max="6967" width="2.6640625" style="10" customWidth="1"/>
    <col min="6968" max="6969" width="3.6640625" style="10" customWidth="1"/>
    <col min="6970" max="7168" width="9.109375" style="10"/>
    <col min="7169" max="7169" width="0.44140625" style="10" customWidth="1"/>
    <col min="7170" max="7223" width="2.6640625" style="10" customWidth="1"/>
    <col min="7224" max="7225" width="3.6640625" style="10" customWidth="1"/>
    <col min="7226" max="7424" width="9.109375" style="10"/>
    <col min="7425" max="7425" width="0.44140625" style="10" customWidth="1"/>
    <col min="7426" max="7479" width="2.6640625" style="10" customWidth="1"/>
    <col min="7480" max="7481" width="3.6640625" style="10" customWidth="1"/>
    <col min="7482" max="7680" width="9.109375" style="10"/>
    <col min="7681" max="7681" width="0.44140625" style="10" customWidth="1"/>
    <col min="7682" max="7735" width="2.6640625" style="10" customWidth="1"/>
    <col min="7736" max="7737" width="3.6640625" style="10" customWidth="1"/>
    <col min="7738" max="7936" width="9.109375" style="10"/>
    <col min="7937" max="7937" width="0.44140625" style="10" customWidth="1"/>
    <col min="7938" max="7991" width="2.6640625" style="10" customWidth="1"/>
    <col min="7992" max="7993" width="3.6640625" style="10" customWidth="1"/>
    <col min="7994" max="8192" width="9.109375" style="10"/>
    <col min="8193" max="8193" width="0.44140625" style="10" customWidth="1"/>
    <col min="8194" max="8247" width="2.6640625" style="10" customWidth="1"/>
    <col min="8248" max="8249" width="3.6640625" style="10" customWidth="1"/>
    <col min="8250" max="8448" width="9.109375" style="10"/>
    <col min="8449" max="8449" width="0.44140625" style="10" customWidth="1"/>
    <col min="8450" max="8503" width="2.6640625" style="10" customWidth="1"/>
    <col min="8504" max="8505" width="3.6640625" style="10" customWidth="1"/>
    <col min="8506" max="8704" width="9.109375" style="10"/>
    <col min="8705" max="8705" width="0.44140625" style="10" customWidth="1"/>
    <col min="8706" max="8759" width="2.6640625" style="10" customWidth="1"/>
    <col min="8760" max="8761" width="3.6640625" style="10" customWidth="1"/>
    <col min="8762" max="8960" width="9.109375" style="10"/>
    <col min="8961" max="8961" width="0.44140625" style="10" customWidth="1"/>
    <col min="8962" max="9015" width="2.6640625" style="10" customWidth="1"/>
    <col min="9016" max="9017" width="3.6640625" style="10" customWidth="1"/>
    <col min="9018" max="9216" width="9.109375" style="10"/>
    <col min="9217" max="9217" width="0.44140625" style="10" customWidth="1"/>
    <col min="9218" max="9271" width="2.6640625" style="10" customWidth="1"/>
    <col min="9272" max="9273" width="3.6640625" style="10" customWidth="1"/>
    <col min="9274" max="9472" width="9.109375" style="10"/>
    <col min="9473" max="9473" width="0.44140625" style="10" customWidth="1"/>
    <col min="9474" max="9527" width="2.6640625" style="10" customWidth="1"/>
    <col min="9528" max="9529" width="3.6640625" style="10" customWidth="1"/>
    <col min="9530" max="9728" width="9.109375" style="10"/>
    <col min="9729" max="9729" width="0.44140625" style="10" customWidth="1"/>
    <col min="9730" max="9783" width="2.6640625" style="10" customWidth="1"/>
    <col min="9784" max="9785" width="3.6640625" style="10" customWidth="1"/>
    <col min="9786" max="9984" width="9.109375" style="10"/>
    <col min="9985" max="9985" width="0.44140625" style="10" customWidth="1"/>
    <col min="9986" max="10039" width="2.6640625" style="10" customWidth="1"/>
    <col min="10040" max="10041" width="3.6640625" style="10" customWidth="1"/>
    <col min="10042" max="10240" width="9.109375" style="10"/>
    <col min="10241" max="10241" width="0.44140625" style="10" customWidth="1"/>
    <col min="10242" max="10295" width="2.6640625" style="10" customWidth="1"/>
    <col min="10296" max="10297" width="3.6640625" style="10" customWidth="1"/>
    <col min="10298" max="10496" width="9.109375" style="10"/>
    <col min="10497" max="10497" width="0.44140625" style="10" customWidth="1"/>
    <col min="10498" max="10551" width="2.6640625" style="10" customWidth="1"/>
    <col min="10552" max="10553" width="3.6640625" style="10" customWidth="1"/>
    <col min="10554" max="10752" width="9.109375" style="10"/>
    <col min="10753" max="10753" width="0.44140625" style="10" customWidth="1"/>
    <col min="10754" max="10807" width="2.6640625" style="10" customWidth="1"/>
    <col min="10808" max="10809" width="3.6640625" style="10" customWidth="1"/>
    <col min="10810" max="11008" width="9.109375" style="10"/>
    <col min="11009" max="11009" width="0.44140625" style="10" customWidth="1"/>
    <col min="11010" max="11063" width="2.6640625" style="10" customWidth="1"/>
    <col min="11064" max="11065" width="3.6640625" style="10" customWidth="1"/>
    <col min="11066" max="11264" width="9.109375" style="10"/>
    <col min="11265" max="11265" width="0.44140625" style="10" customWidth="1"/>
    <col min="11266" max="11319" width="2.6640625" style="10" customWidth="1"/>
    <col min="11320" max="11321" width="3.6640625" style="10" customWidth="1"/>
    <col min="11322" max="11520" width="9.109375" style="10"/>
    <col min="11521" max="11521" width="0.44140625" style="10" customWidth="1"/>
    <col min="11522" max="11575" width="2.6640625" style="10" customWidth="1"/>
    <col min="11576" max="11577" width="3.6640625" style="10" customWidth="1"/>
    <col min="11578" max="11776" width="9.109375" style="10"/>
    <col min="11777" max="11777" width="0.44140625" style="10" customWidth="1"/>
    <col min="11778" max="11831" width="2.6640625" style="10" customWidth="1"/>
    <col min="11832" max="11833" width="3.6640625" style="10" customWidth="1"/>
    <col min="11834" max="12032" width="9.109375" style="10"/>
    <col min="12033" max="12033" width="0.44140625" style="10" customWidth="1"/>
    <col min="12034" max="12087" width="2.6640625" style="10" customWidth="1"/>
    <col min="12088" max="12089" width="3.6640625" style="10" customWidth="1"/>
    <col min="12090" max="12288" width="9.109375" style="10"/>
    <col min="12289" max="12289" width="0.44140625" style="10" customWidth="1"/>
    <col min="12290" max="12343" width="2.6640625" style="10" customWidth="1"/>
    <col min="12344" max="12345" width="3.6640625" style="10" customWidth="1"/>
    <col min="12346" max="12544" width="9.109375" style="10"/>
    <col min="12545" max="12545" width="0.44140625" style="10" customWidth="1"/>
    <col min="12546" max="12599" width="2.6640625" style="10" customWidth="1"/>
    <col min="12600" max="12601" width="3.6640625" style="10" customWidth="1"/>
    <col min="12602" max="12800" width="9.109375" style="10"/>
    <col min="12801" max="12801" width="0.44140625" style="10" customWidth="1"/>
    <col min="12802" max="12855" width="2.6640625" style="10" customWidth="1"/>
    <col min="12856" max="12857" width="3.6640625" style="10" customWidth="1"/>
    <col min="12858" max="13056" width="9.109375" style="10"/>
    <col min="13057" max="13057" width="0.44140625" style="10" customWidth="1"/>
    <col min="13058" max="13111" width="2.6640625" style="10" customWidth="1"/>
    <col min="13112" max="13113" width="3.6640625" style="10" customWidth="1"/>
    <col min="13114" max="13312" width="9.109375" style="10"/>
    <col min="13313" max="13313" width="0.44140625" style="10" customWidth="1"/>
    <col min="13314" max="13367" width="2.6640625" style="10" customWidth="1"/>
    <col min="13368" max="13369" width="3.6640625" style="10" customWidth="1"/>
    <col min="13370" max="13568" width="9.109375" style="10"/>
    <col min="13569" max="13569" width="0.44140625" style="10" customWidth="1"/>
    <col min="13570" max="13623" width="2.6640625" style="10" customWidth="1"/>
    <col min="13624" max="13625" width="3.6640625" style="10" customWidth="1"/>
    <col min="13626" max="13824" width="9.109375" style="10"/>
    <col min="13825" max="13825" width="0.44140625" style="10" customWidth="1"/>
    <col min="13826" max="13879" width="2.6640625" style="10" customWidth="1"/>
    <col min="13880" max="13881" width="3.6640625" style="10" customWidth="1"/>
    <col min="13882" max="14080" width="9.109375" style="10"/>
    <col min="14081" max="14081" width="0.44140625" style="10" customWidth="1"/>
    <col min="14082" max="14135" width="2.6640625" style="10" customWidth="1"/>
    <col min="14136" max="14137" width="3.6640625" style="10" customWidth="1"/>
    <col min="14138" max="14336" width="9.109375" style="10"/>
    <col min="14337" max="14337" width="0.44140625" style="10" customWidth="1"/>
    <col min="14338" max="14391" width="2.6640625" style="10" customWidth="1"/>
    <col min="14392" max="14393" width="3.6640625" style="10" customWidth="1"/>
    <col min="14394" max="14592" width="9.109375" style="10"/>
    <col min="14593" max="14593" width="0.44140625" style="10" customWidth="1"/>
    <col min="14594" max="14647" width="2.6640625" style="10" customWidth="1"/>
    <col min="14648" max="14649" width="3.6640625" style="10" customWidth="1"/>
    <col min="14650" max="14848" width="9.109375" style="10"/>
    <col min="14849" max="14849" width="0.44140625" style="10" customWidth="1"/>
    <col min="14850" max="14903" width="2.6640625" style="10" customWidth="1"/>
    <col min="14904" max="14905" width="3.6640625" style="10" customWidth="1"/>
    <col min="14906" max="15104" width="9.109375" style="10"/>
    <col min="15105" max="15105" width="0.44140625" style="10" customWidth="1"/>
    <col min="15106" max="15159" width="2.6640625" style="10" customWidth="1"/>
    <col min="15160" max="15161" width="3.6640625" style="10" customWidth="1"/>
    <col min="15162" max="15360" width="9.109375" style="10"/>
    <col min="15361" max="15361" width="0.44140625" style="10" customWidth="1"/>
    <col min="15362" max="15415" width="2.6640625" style="10" customWidth="1"/>
    <col min="15416" max="15417" width="3.6640625" style="10" customWidth="1"/>
    <col min="15418" max="15616" width="9.109375" style="10"/>
    <col min="15617" max="15617" width="0.44140625" style="10" customWidth="1"/>
    <col min="15618" max="15671" width="2.6640625" style="10" customWidth="1"/>
    <col min="15672" max="15673" width="3.6640625" style="10" customWidth="1"/>
    <col min="15674" max="15872" width="9.109375" style="10"/>
    <col min="15873" max="15873" width="0.44140625" style="10" customWidth="1"/>
    <col min="15874" max="15927" width="2.6640625" style="10" customWidth="1"/>
    <col min="15928" max="15929" width="3.6640625" style="10" customWidth="1"/>
    <col min="15930" max="16128" width="9.109375" style="10"/>
    <col min="16129" max="16129" width="0.44140625" style="10" customWidth="1"/>
    <col min="16130" max="16183" width="2.6640625" style="10" customWidth="1"/>
    <col min="16184" max="16185" width="3.6640625" style="10" customWidth="1"/>
    <col min="16186" max="16384" width="9.109375" style="10"/>
  </cols>
  <sheetData>
    <row r="1" spans="2:57" ht="17.399999999999999" x14ac:dyDescent="0.3">
      <c r="B1" s="302" t="s">
        <v>17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9"/>
    </row>
    <row r="3" spans="2:57" x14ac:dyDescent="0.3">
      <c r="B3" s="325" t="s">
        <v>16</v>
      </c>
      <c r="C3" s="324" t="s">
        <v>4</v>
      </c>
      <c r="D3" s="324"/>
      <c r="E3" s="324"/>
      <c r="F3" s="324"/>
      <c r="G3" s="326" t="s">
        <v>76</v>
      </c>
      <c r="H3" s="324" t="s">
        <v>5</v>
      </c>
      <c r="I3" s="324"/>
      <c r="J3" s="324"/>
      <c r="K3" s="323" t="s">
        <v>84</v>
      </c>
      <c r="L3" s="324" t="s">
        <v>6</v>
      </c>
      <c r="M3" s="324"/>
      <c r="N3" s="324"/>
      <c r="O3" s="324"/>
      <c r="P3" s="324" t="s">
        <v>7</v>
      </c>
      <c r="Q3" s="324"/>
      <c r="R3" s="324"/>
      <c r="S3" s="324"/>
      <c r="T3" s="323" t="s">
        <v>89</v>
      </c>
      <c r="U3" s="324" t="s">
        <v>8</v>
      </c>
      <c r="V3" s="324"/>
      <c r="W3" s="324"/>
      <c r="X3" s="323" t="s">
        <v>93</v>
      </c>
      <c r="Y3" s="324" t="s">
        <v>9</v>
      </c>
      <c r="Z3" s="324"/>
      <c r="AA3" s="324"/>
      <c r="AB3" s="323" t="s">
        <v>97</v>
      </c>
      <c r="AC3" s="324" t="s">
        <v>10</v>
      </c>
      <c r="AD3" s="324"/>
      <c r="AE3" s="324"/>
      <c r="AF3" s="324"/>
      <c r="AG3" s="323" t="s">
        <v>99</v>
      </c>
      <c r="AH3" s="324" t="s">
        <v>11</v>
      </c>
      <c r="AI3" s="324"/>
      <c r="AJ3" s="324"/>
      <c r="AK3" s="323" t="s">
        <v>100</v>
      </c>
      <c r="AL3" s="324" t="s">
        <v>12</v>
      </c>
      <c r="AM3" s="324"/>
      <c r="AN3" s="324"/>
      <c r="AO3" s="324"/>
      <c r="AP3" s="324" t="s">
        <v>13</v>
      </c>
      <c r="AQ3" s="324"/>
      <c r="AR3" s="324"/>
      <c r="AS3" s="324"/>
      <c r="AT3" s="323" t="s">
        <v>105</v>
      </c>
      <c r="AU3" s="324" t="s">
        <v>14</v>
      </c>
      <c r="AV3" s="324"/>
      <c r="AW3" s="324"/>
      <c r="AX3" s="323" t="s">
        <v>106</v>
      </c>
      <c r="AY3" s="324" t="s">
        <v>15</v>
      </c>
      <c r="AZ3" s="324"/>
      <c r="BA3" s="324"/>
      <c r="BB3" s="324"/>
      <c r="BC3" s="325" t="s">
        <v>16</v>
      </c>
    </row>
    <row r="4" spans="2:57" ht="39.9" customHeight="1" x14ac:dyDescent="0.3">
      <c r="B4" s="325"/>
      <c r="C4" s="103" t="s">
        <v>80</v>
      </c>
      <c r="D4" s="103" t="s">
        <v>79</v>
      </c>
      <c r="E4" s="103" t="s">
        <v>78</v>
      </c>
      <c r="F4" s="103" t="s">
        <v>77</v>
      </c>
      <c r="G4" s="326"/>
      <c r="H4" s="103" t="s">
        <v>81</v>
      </c>
      <c r="I4" s="103" t="s">
        <v>82</v>
      </c>
      <c r="J4" s="103" t="s">
        <v>83</v>
      </c>
      <c r="K4" s="323"/>
      <c r="L4" s="103" t="s">
        <v>85</v>
      </c>
      <c r="M4" s="103" t="s">
        <v>86</v>
      </c>
      <c r="N4" s="103" t="s">
        <v>87</v>
      </c>
      <c r="O4" s="103" t="s">
        <v>88</v>
      </c>
      <c r="P4" s="103" t="s">
        <v>80</v>
      </c>
      <c r="Q4" s="103" t="s">
        <v>79</v>
      </c>
      <c r="R4" s="103" t="s">
        <v>78</v>
      </c>
      <c r="S4" s="103" t="s">
        <v>77</v>
      </c>
      <c r="T4" s="323"/>
      <c r="U4" s="103" t="s">
        <v>90</v>
      </c>
      <c r="V4" s="103" t="s">
        <v>91</v>
      </c>
      <c r="W4" s="103" t="s">
        <v>92</v>
      </c>
      <c r="X4" s="323"/>
      <c r="Y4" s="103" t="s">
        <v>94</v>
      </c>
      <c r="Z4" s="103" t="s">
        <v>95</v>
      </c>
      <c r="AA4" s="103" t="s">
        <v>96</v>
      </c>
      <c r="AB4" s="323"/>
      <c r="AC4" s="103" t="s">
        <v>94</v>
      </c>
      <c r="AD4" s="103" t="s">
        <v>95</v>
      </c>
      <c r="AE4" s="103" t="s">
        <v>96</v>
      </c>
      <c r="AF4" s="103" t="s">
        <v>98</v>
      </c>
      <c r="AG4" s="323"/>
      <c r="AH4" s="103" t="s">
        <v>81</v>
      </c>
      <c r="AI4" s="103" t="s">
        <v>82</v>
      </c>
      <c r="AJ4" s="103" t="s">
        <v>83</v>
      </c>
      <c r="AK4" s="323"/>
      <c r="AL4" s="103" t="s">
        <v>101</v>
      </c>
      <c r="AM4" s="103" t="s">
        <v>102</v>
      </c>
      <c r="AN4" s="103" t="s">
        <v>103</v>
      </c>
      <c r="AO4" s="103" t="s">
        <v>104</v>
      </c>
      <c r="AP4" s="103" t="s">
        <v>80</v>
      </c>
      <c r="AQ4" s="103" t="s">
        <v>79</v>
      </c>
      <c r="AR4" s="103" t="s">
        <v>78</v>
      </c>
      <c r="AS4" s="103" t="s">
        <v>77</v>
      </c>
      <c r="AT4" s="323"/>
      <c r="AU4" s="103" t="s">
        <v>81</v>
      </c>
      <c r="AV4" s="103" t="s">
        <v>82</v>
      </c>
      <c r="AW4" s="103" t="s">
        <v>83</v>
      </c>
      <c r="AX4" s="323"/>
      <c r="AY4" s="103" t="s">
        <v>85</v>
      </c>
      <c r="AZ4" s="103" t="s">
        <v>86</v>
      </c>
      <c r="BA4" s="103" t="s">
        <v>87</v>
      </c>
      <c r="BB4" s="103" t="s">
        <v>107</v>
      </c>
      <c r="BC4" s="325"/>
    </row>
    <row r="5" spans="2:57" ht="27.75" customHeight="1" x14ac:dyDescent="0.3">
      <c r="B5" s="104">
        <v>1</v>
      </c>
      <c r="C5" s="107"/>
      <c r="D5" s="107" t="s">
        <v>22</v>
      </c>
      <c r="E5" s="107" t="s">
        <v>22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 t="s">
        <v>20</v>
      </c>
      <c r="U5" s="107" t="s">
        <v>20</v>
      </c>
      <c r="V5" s="107" t="s">
        <v>22</v>
      </c>
      <c r="W5" s="107" t="s">
        <v>22</v>
      </c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5"/>
      <c r="AS5" s="105"/>
      <c r="AT5" s="105"/>
      <c r="AU5" s="107" t="s">
        <v>20</v>
      </c>
      <c r="AV5" s="107" t="s">
        <v>20</v>
      </c>
      <c r="AW5" s="107" t="s">
        <v>20</v>
      </c>
      <c r="AX5" s="107" t="s">
        <v>20</v>
      </c>
      <c r="AY5" s="107" t="s">
        <v>20</v>
      </c>
      <c r="AZ5" s="107" t="s">
        <v>20</v>
      </c>
      <c r="BA5" s="107" t="s">
        <v>20</v>
      </c>
      <c r="BB5" s="107" t="s">
        <v>20</v>
      </c>
      <c r="BC5" s="104" t="s">
        <v>34</v>
      </c>
    </row>
    <row r="6" spans="2:57" ht="21.75" customHeight="1" x14ac:dyDescent="0.3">
      <c r="B6" s="104" t="s">
        <v>35</v>
      </c>
      <c r="C6" s="107"/>
      <c r="D6" s="107"/>
      <c r="E6" s="107"/>
      <c r="F6" s="107" t="s">
        <v>22</v>
      </c>
      <c r="G6" s="107" t="s">
        <v>22</v>
      </c>
      <c r="H6" s="29"/>
      <c r="I6" s="29"/>
      <c r="J6" s="29"/>
      <c r="K6" s="107"/>
      <c r="L6" s="107"/>
      <c r="M6" s="107"/>
      <c r="N6" s="107"/>
      <c r="O6" s="107"/>
      <c r="P6" s="107"/>
      <c r="Q6" s="107"/>
      <c r="R6" s="107"/>
      <c r="S6" s="105"/>
      <c r="T6" s="107" t="s">
        <v>20</v>
      </c>
      <c r="U6" s="107" t="s">
        <v>20</v>
      </c>
      <c r="V6" s="107"/>
      <c r="W6" s="107"/>
      <c r="X6" s="107" t="s">
        <v>22</v>
      </c>
      <c r="Y6" s="107" t="s">
        <v>22</v>
      </c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5"/>
      <c r="AR6" s="107"/>
      <c r="AS6" s="107"/>
      <c r="AT6" s="107"/>
      <c r="AU6" s="106" t="s">
        <v>20</v>
      </c>
      <c r="AV6" s="107" t="s">
        <v>20</v>
      </c>
      <c r="AW6" s="107" t="s">
        <v>20</v>
      </c>
      <c r="AX6" s="107" t="s">
        <v>20</v>
      </c>
      <c r="AY6" s="107" t="s">
        <v>20</v>
      </c>
      <c r="AZ6" s="107" t="s">
        <v>20</v>
      </c>
      <c r="BA6" s="107" t="s">
        <v>20</v>
      </c>
      <c r="BB6" s="107" t="s">
        <v>20</v>
      </c>
      <c r="BC6" s="104" t="s">
        <v>35</v>
      </c>
    </row>
    <row r="7" spans="2:57" ht="26.25" customHeight="1" x14ac:dyDescent="0.3">
      <c r="B7" s="104" t="s">
        <v>75</v>
      </c>
      <c r="C7" s="107"/>
      <c r="D7" s="107"/>
      <c r="E7" s="107"/>
      <c r="F7" s="107"/>
      <c r="G7" s="107"/>
      <c r="H7" s="107" t="s">
        <v>22</v>
      </c>
      <c r="I7" s="107" t="s">
        <v>22</v>
      </c>
      <c r="J7" s="107" t="s">
        <v>138</v>
      </c>
      <c r="K7" s="107" t="s">
        <v>138</v>
      </c>
      <c r="L7" s="107" t="s">
        <v>138</v>
      </c>
      <c r="M7" s="107" t="s">
        <v>138</v>
      </c>
      <c r="N7" s="107" t="s">
        <v>138</v>
      </c>
      <c r="O7" s="107" t="s">
        <v>138</v>
      </c>
      <c r="P7" s="107"/>
      <c r="Q7" s="107"/>
      <c r="R7" s="107"/>
      <c r="S7" s="105"/>
      <c r="T7" s="107" t="s">
        <v>20</v>
      </c>
      <c r="U7" s="107" t="s">
        <v>20</v>
      </c>
      <c r="V7" s="107"/>
      <c r="W7" s="107"/>
      <c r="X7" s="107"/>
      <c r="Y7" s="107"/>
      <c r="Z7" s="107" t="s">
        <v>22</v>
      </c>
      <c r="AA7" s="107" t="s">
        <v>22</v>
      </c>
      <c r="AB7" s="107" t="s">
        <v>139</v>
      </c>
      <c r="AC7" s="107" t="s">
        <v>139</v>
      </c>
      <c r="AD7" s="107" t="s">
        <v>139</v>
      </c>
      <c r="AE7" s="107" t="s">
        <v>139</v>
      </c>
      <c r="AF7" s="107" t="s">
        <v>139</v>
      </c>
      <c r="AG7" s="107" t="s">
        <v>139</v>
      </c>
      <c r="AH7" s="107" t="s">
        <v>139</v>
      </c>
      <c r="AI7" s="107" t="s">
        <v>139</v>
      </c>
      <c r="AJ7" s="107"/>
      <c r="AK7" s="107"/>
      <c r="AL7" s="105"/>
      <c r="AM7" s="107"/>
      <c r="AN7" s="107"/>
      <c r="AO7" s="105"/>
      <c r="AP7" s="105"/>
      <c r="AQ7" s="107"/>
      <c r="AR7" s="107"/>
      <c r="AS7" s="107"/>
      <c r="AT7" s="107"/>
      <c r="AU7" s="107" t="s">
        <v>20</v>
      </c>
      <c r="AV7" s="107" t="s">
        <v>20</v>
      </c>
      <c r="AW7" s="107" t="s">
        <v>20</v>
      </c>
      <c r="AX7" s="107" t="s">
        <v>20</v>
      </c>
      <c r="AY7" s="107" t="s">
        <v>20</v>
      </c>
      <c r="AZ7" s="107" t="s">
        <v>20</v>
      </c>
      <c r="BA7" s="107" t="s">
        <v>20</v>
      </c>
      <c r="BB7" s="107" t="s">
        <v>20</v>
      </c>
      <c r="BC7" s="104" t="s">
        <v>75</v>
      </c>
    </row>
    <row r="8" spans="2:57" ht="28.5" customHeight="1" x14ac:dyDescent="0.3">
      <c r="B8" s="104" t="s">
        <v>115</v>
      </c>
      <c r="C8" s="107"/>
      <c r="D8" s="107"/>
      <c r="E8" s="107"/>
      <c r="F8" s="107"/>
      <c r="G8" s="107"/>
      <c r="H8" s="107"/>
      <c r="I8" s="107"/>
      <c r="J8" s="107" t="s">
        <v>22</v>
      </c>
      <c r="K8" s="107" t="s">
        <v>22</v>
      </c>
      <c r="L8" s="107" t="s">
        <v>139</v>
      </c>
      <c r="M8" s="107" t="s">
        <v>139</v>
      </c>
      <c r="N8" s="107" t="s">
        <v>139</v>
      </c>
      <c r="O8" s="107" t="s">
        <v>139</v>
      </c>
      <c r="P8" s="29"/>
      <c r="Q8" s="29"/>
      <c r="R8" s="29"/>
      <c r="S8" s="29"/>
      <c r="T8" s="107" t="s">
        <v>20</v>
      </c>
      <c r="U8" s="107" t="s">
        <v>20</v>
      </c>
      <c r="V8" s="107"/>
      <c r="W8" s="107"/>
      <c r="X8" s="107"/>
      <c r="Y8" s="107"/>
      <c r="Z8" s="107"/>
      <c r="AA8" s="107"/>
      <c r="AB8" s="29"/>
      <c r="AC8" s="29"/>
      <c r="AD8" s="107" t="s">
        <v>22</v>
      </c>
      <c r="AE8" s="105" t="s">
        <v>22</v>
      </c>
      <c r="AF8" s="107" t="s">
        <v>139</v>
      </c>
      <c r="AG8" s="107" t="s">
        <v>139</v>
      </c>
      <c r="AH8" s="107" t="s">
        <v>139</v>
      </c>
      <c r="AI8" s="107" t="s">
        <v>139</v>
      </c>
      <c r="AJ8" s="107" t="s">
        <v>139</v>
      </c>
      <c r="AK8" s="107" t="s">
        <v>114</v>
      </c>
      <c r="AL8" s="107" t="s">
        <v>114</v>
      </c>
      <c r="AM8" s="107" t="s">
        <v>114</v>
      </c>
      <c r="AN8" s="107" t="s">
        <v>114</v>
      </c>
      <c r="AO8" s="108" t="s">
        <v>21</v>
      </c>
      <c r="AP8" s="108" t="s">
        <v>21</v>
      </c>
      <c r="AQ8" s="108" t="s">
        <v>21</v>
      </c>
      <c r="AR8" s="108" t="s">
        <v>21</v>
      </c>
      <c r="AS8" s="107" t="s">
        <v>68</v>
      </c>
      <c r="AT8" s="107" t="s">
        <v>68</v>
      </c>
      <c r="AU8" s="107"/>
      <c r="AV8" s="107"/>
      <c r="AW8" s="107"/>
      <c r="AX8" s="107"/>
      <c r="AY8" s="107"/>
      <c r="AZ8" s="107"/>
      <c r="BA8" s="107"/>
      <c r="BB8" s="107"/>
      <c r="BC8" s="104" t="s">
        <v>115</v>
      </c>
      <c r="BE8" s="30"/>
    </row>
    <row r="9" spans="2:57" ht="9" customHeight="1" x14ac:dyDescent="0.3"/>
    <row r="10" spans="2:57" x14ac:dyDescent="0.3">
      <c r="C10" s="320" t="s">
        <v>18</v>
      </c>
      <c r="D10" s="320"/>
      <c r="E10" s="320"/>
      <c r="F10" s="320"/>
      <c r="G10" s="320"/>
      <c r="H10" s="320"/>
      <c r="I10" s="25"/>
      <c r="J10" s="25"/>
      <c r="K10" s="25"/>
      <c r="L10" s="25"/>
      <c r="M10" s="25"/>
      <c r="N10" s="25"/>
      <c r="O10" s="17"/>
      <c r="P10" s="17"/>
    </row>
    <row r="11" spans="2:57" ht="9" customHeight="1" x14ac:dyDescent="0.3"/>
    <row r="12" spans="2:57" ht="15.75" customHeight="1" x14ac:dyDescent="0.3">
      <c r="B12" s="310" t="s">
        <v>149</v>
      </c>
      <c r="C12" s="310"/>
      <c r="D12" s="310"/>
      <c r="E12" s="321"/>
      <c r="F12" s="34"/>
      <c r="G12" s="310" t="s">
        <v>150</v>
      </c>
      <c r="H12" s="310"/>
      <c r="I12" s="310"/>
      <c r="J12" s="34"/>
      <c r="K12" s="310" t="s">
        <v>23</v>
      </c>
      <c r="L12" s="310"/>
      <c r="M12" s="310"/>
      <c r="N12" s="17"/>
      <c r="O12" s="310" t="s">
        <v>24</v>
      </c>
      <c r="P12" s="310"/>
      <c r="Q12" s="310"/>
      <c r="R12" s="310"/>
      <c r="S12" s="310"/>
      <c r="U12" s="310" t="s">
        <v>25</v>
      </c>
      <c r="V12" s="310"/>
      <c r="W12" s="310"/>
      <c r="X12" s="310"/>
      <c r="Y12" s="310"/>
      <c r="Z12" s="17"/>
      <c r="AA12" s="322" t="s">
        <v>386</v>
      </c>
      <c r="AB12" s="322"/>
      <c r="AC12" s="322"/>
      <c r="AD12" s="322"/>
      <c r="AE12" s="322"/>
      <c r="AF12" s="310" t="s">
        <v>140</v>
      </c>
      <c r="AG12" s="310"/>
      <c r="AH12" s="310"/>
      <c r="AI12" s="310"/>
      <c r="AJ12" s="310"/>
      <c r="AK12" s="310"/>
      <c r="AM12" s="310" t="s">
        <v>26</v>
      </c>
      <c r="AN12" s="310"/>
      <c r="AO12" s="310"/>
      <c r="AP12" s="310"/>
      <c r="AQ12" s="310"/>
      <c r="AS12" s="310" t="s">
        <v>141</v>
      </c>
      <c r="AT12" s="310"/>
      <c r="AU12" s="310"/>
      <c r="AV12" s="310"/>
      <c r="AW12" s="310"/>
      <c r="AY12" s="310"/>
      <c r="AZ12" s="310"/>
      <c r="BA12" s="310"/>
      <c r="BB12" s="310"/>
      <c r="BC12" s="310"/>
    </row>
    <row r="13" spans="2:57" x14ac:dyDescent="0.3">
      <c r="B13" s="310"/>
      <c r="C13" s="310"/>
      <c r="D13" s="310"/>
      <c r="E13" s="321"/>
      <c r="F13" s="34"/>
      <c r="G13" s="310"/>
      <c r="H13" s="310"/>
      <c r="I13" s="310"/>
      <c r="J13" s="34"/>
      <c r="K13" s="310"/>
      <c r="L13" s="310"/>
      <c r="M13" s="310"/>
      <c r="N13" s="17"/>
      <c r="O13" s="310"/>
      <c r="P13" s="310"/>
      <c r="Q13" s="310"/>
      <c r="R13" s="310"/>
      <c r="S13" s="310"/>
      <c r="U13" s="310"/>
      <c r="V13" s="310"/>
      <c r="W13" s="310"/>
      <c r="X13" s="310"/>
      <c r="Y13" s="310"/>
      <c r="Z13" s="17"/>
      <c r="AA13" s="322"/>
      <c r="AB13" s="322"/>
      <c r="AC13" s="322"/>
      <c r="AD13" s="322"/>
      <c r="AE13" s="322"/>
      <c r="AF13" s="310"/>
      <c r="AG13" s="310"/>
      <c r="AH13" s="310"/>
      <c r="AI13" s="310"/>
      <c r="AJ13" s="310"/>
      <c r="AK13" s="310"/>
      <c r="AM13" s="310"/>
      <c r="AN13" s="310"/>
      <c r="AO13" s="310"/>
      <c r="AP13" s="310"/>
      <c r="AQ13" s="310"/>
      <c r="AS13" s="310"/>
      <c r="AT13" s="310"/>
      <c r="AU13" s="310"/>
      <c r="AV13" s="310"/>
      <c r="AW13" s="310"/>
      <c r="AY13" s="310"/>
      <c r="AZ13" s="310"/>
      <c r="BA13" s="310"/>
      <c r="BB13" s="310"/>
      <c r="BC13" s="310"/>
    </row>
    <row r="14" spans="2:57" x14ac:dyDescent="0.3">
      <c r="B14" s="310"/>
      <c r="C14" s="310"/>
      <c r="D14" s="310"/>
      <c r="E14" s="321"/>
      <c r="F14" s="34"/>
      <c r="G14" s="310"/>
      <c r="H14" s="310"/>
      <c r="I14" s="310"/>
      <c r="J14" s="34"/>
      <c r="K14" s="310"/>
      <c r="L14" s="310"/>
      <c r="M14" s="310"/>
      <c r="O14" s="310"/>
      <c r="P14" s="310"/>
      <c r="Q14" s="310"/>
      <c r="R14" s="310"/>
      <c r="S14" s="310"/>
      <c r="U14" s="310"/>
      <c r="V14" s="310"/>
      <c r="W14" s="310"/>
      <c r="X14" s="310"/>
      <c r="Y14" s="310"/>
      <c r="AA14" s="322"/>
      <c r="AB14" s="322"/>
      <c r="AC14" s="322"/>
      <c r="AD14" s="322"/>
      <c r="AE14" s="322"/>
      <c r="AF14" s="310"/>
      <c r="AG14" s="310"/>
      <c r="AH14" s="310"/>
      <c r="AI14" s="310"/>
      <c r="AJ14" s="310"/>
      <c r="AK14" s="310"/>
      <c r="AM14" s="310"/>
      <c r="AN14" s="310"/>
      <c r="AO14" s="310"/>
      <c r="AP14" s="310"/>
      <c r="AQ14" s="310"/>
      <c r="AS14" s="310"/>
      <c r="AT14" s="310"/>
      <c r="AU14" s="310"/>
      <c r="AV14" s="310"/>
      <c r="AW14" s="310"/>
      <c r="AY14" s="310"/>
      <c r="AZ14" s="310"/>
      <c r="BA14" s="310"/>
      <c r="BB14" s="310"/>
      <c r="BC14" s="310"/>
    </row>
    <row r="15" spans="2:57" x14ac:dyDescent="0.3">
      <c r="B15" s="19"/>
      <c r="C15" s="19"/>
      <c r="D15" s="19"/>
      <c r="E15" s="19"/>
      <c r="F15" s="19"/>
      <c r="G15" s="19"/>
      <c r="I15" s="19"/>
      <c r="J15" s="19"/>
      <c r="K15" s="19"/>
      <c r="L15" s="19"/>
      <c r="M15" s="19"/>
      <c r="O15" s="310"/>
      <c r="P15" s="310"/>
      <c r="Q15" s="310"/>
      <c r="R15" s="310"/>
      <c r="S15" s="310"/>
      <c r="U15" s="310"/>
      <c r="V15" s="310"/>
      <c r="W15" s="310"/>
      <c r="X15" s="310"/>
      <c r="Y15" s="310"/>
      <c r="AS15" s="310"/>
      <c r="AT15" s="310"/>
      <c r="AU15" s="310"/>
      <c r="AV15" s="310"/>
      <c r="AW15" s="310"/>
    </row>
    <row r="16" spans="2:57" x14ac:dyDescent="0.3">
      <c r="B16" s="11"/>
      <c r="C16" s="12"/>
      <c r="D16" s="13"/>
      <c r="G16" s="311" t="s">
        <v>151</v>
      </c>
      <c r="H16" s="312"/>
      <c r="I16" s="13"/>
      <c r="K16" s="313" t="s">
        <v>138</v>
      </c>
      <c r="L16" s="314"/>
      <c r="M16" s="315"/>
      <c r="P16" s="313" t="s">
        <v>139</v>
      </c>
      <c r="Q16" s="314"/>
      <c r="R16" s="315"/>
      <c r="S16" s="18"/>
      <c r="T16" s="18"/>
      <c r="U16" s="18"/>
      <c r="V16" s="313" t="s">
        <v>19</v>
      </c>
      <c r="W16" s="314"/>
      <c r="X16" s="315"/>
      <c r="Y16" s="18"/>
      <c r="Z16" s="18"/>
      <c r="AA16" s="18"/>
      <c r="AB16" s="313" t="s">
        <v>22</v>
      </c>
      <c r="AC16" s="314"/>
      <c r="AD16" s="315"/>
      <c r="AE16" s="18"/>
      <c r="AF16" s="18"/>
      <c r="AG16" s="18"/>
      <c r="AH16" s="313" t="s">
        <v>68</v>
      </c>
      <c r="AI16" s="314"/>
      <c r="AJ16" s="315"/>
      <c r="AK16" s="18"/>
      <c r="AL16" s="18"/>
      <c r="AM16" s="18"/>
      <c r="AN16" s="313" t="s">
        <v>20</v>
      </c>
      <c r="AO16" s="314"/>
      <c r="AP16" s="315"/>
      <c r="AQ16" s="18"/>
      <c r="AR16" s="18"/>
      <c r="AS16" s="18"/>
      <c r="AT16" s="319" t="s">
        <v>21</v>
      </c>
      <c r="AU16" s="314"/>
      <c r="AV16" s="315"/>
      <c r="AZ16" s="313"/>
      <c r="BA16" s="314"/>
      <c r="BB16" s="315"/>
    </row>
    <row r="17" spans="2:55" x14ac:dyDescent="0.3">
      <c r="B17" s="14"/>
      <c r="C17" s="15"/>
      <c r="D17" s="16"/>
      <c r="F17" s="18"/>
      <c r="G17" s="14"/>
      <c r="H17" s="15"/>
      <c r="I17" s="16"/>
      <c r="K17" s="316"/>
      <c r="L17" s="317"/>
      <c r="M17" s="318"/>
      <c r="P17" s="316"/>
      <c r="Q17" s="317"/>
      <c r="R17" s="318"/>
      <c r="S17" s="18"/>
      <c r="T17" s="18"/>
      <c r="U17" s="18"/>
      <c r="V17" s="316"/>
      <c r="W17" s="317"/>
      <c r="X17" s="318"/>
      <c r="Y17" s="18"/>
      <c r="Z17" s="18"/>
      <c r="AA17" s="18"/>
      <c r="AB17" s="316"/>
      <c r="AC17" s="317"/>
      <c r="AD17" s="318"/>
      <c r="AE17" s="18"/>
      <c r="AF17" s="18"/>
      <c r="AG17" s="18"/>
      <c r="AH17" s="316"/>
      <c r="AI17" s="317"/>
      <c r="AJ17" s="318"/>
      <c r="AK17" s="18"/>
      <c r="AL17" s="18"/>
      <c r="AM17" s="18"/>
      <c r="AN17" s="316"/>
      <c r="AO17" s="317"/>
      <c r="AP17" s="318"/>
      <c r="AQ17" s="18"/>
      <c r="AR17" s="18"/>
      <c r="AS17" s="18"/>
      <c r="AT17" s="316"/>
      <c r="AU17" s="317"/>
      <c r="AV17" s="318"/>
      <c r="AZ17" s="316"/>
      <c r="BA17" s="317"/>
      <c r="BB17" s="318"/>
    </row>
    <row r="18" spans="2:55" x14ac:dyDescent="0.3"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2:55" ht="17.399999999999999" x14ac:dyDescent="0.3">
      <c r="B19" s="302" t="s">
        <v>136</v>
      </c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</row>
    <row r="21" spans="2:55" s="27" customFormat="1" ht="15.75" customHeight="1" x14ac:dyDescent="0.25">
      <c r="B21" s="303" t="s">
        <v>16</v>
      </c>
      <c r="C21" s="303"/>
      <c r="D21" s="303"/>
      <c r="E21" s="303"/>
      <c r="F21" s="304" t="s">
        <v>36</v>
      </c>
      <c r="G21" s="305"/>
      <c r="H21" s="305"/>
      <c r="I21" s="305"/>
      <c r="J21" s="305"/>
      <c r="K21" s="305"/>
      <c r="L21" s="305"/>
      <c r="M21" s="305"/>
      <c r="N21" s="305"/>
      <c r="O21" s="303" t="s">
        <v>23</v>
      </c>
      <c r="P21" s="303"/>
      <c r="Q21" s="303"/>
      <c r="R21" s="303"/>
      <c r="S21" s="303"/>
      <c r="T21" s="303" t="s">
        <v>39</v>
      </c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 t="s">
        <v>386</v>
      </c>
      <c r="AI21" s="303"/>
      <c r="AJ21" s="303"/>
      <c r="AK21" s="303"/>
      <c r="AL21" s="303"/>
      <c r="AM21" s="303"/>
      <c r="AN21" s="304" t="s">
        <v>38</v>
      </c>
      <c r="AO21" s="305"/>
      <c r="AP21" s="305"/>
      <c r="AQ21" s="305"/>
      <c r="AR21" s="305"/>
      <c r="AS21" s="305"/>
      <c r="AT21" s="308"/>
      <c r="AU21" s="303" t="s">
        <v>26</v>
      </c>
      <c r="AV21" s="303"/>
      <c r="AW21" s="303"/>
      <c r="AX21" s="303"/>
      <c r="AY21" s="303"/>
      <c r="AZ21" s="303" t="s">
        <v>37</v>
      </c>
      <c r="BA21" s="303"/>
      <c r="BB21" s="303"/>
      <c r="BC21" s="303"/>
    </row>
    <row r="22" spans="2:55" s="27" customFormat="1" ht="42" customHeight="1" x14ac:dyDescent="0.25">
      <c r="B22" s="303"/>
      <c r="C22" s="303"/>
      <c r="D22" s="303"/>
      <c r="E22" s="303"/>
      <c r="F22" s="306"/>
      <c r="G22" s="307"/>
      <c r="H22" s="307"/>
      <c r="I22" s="307"/>
      <c r="J22" s="307"/>
      <c r="K22" s="307"/>
      <c r="L22" s="307"/>
      <c r="M22" s="307"/>
      <c r="N22" s="307"/>
      <c r="O22" s="303"/>
      <c r="P22" s="303"/>
      <c r="Q22" s="303"/>
      <c r="R22" s="303"/>
      <c r="S22" s="303"/>
      <c r="T22" s="303" t="s">
        <v>40</v>
      </c>
      <c r="U22" s="303"/>
      <c r="V22" s="303"/>
      <c r="W22" s="303"/>
      <c r="X22" s="303"/>
      <c r="Y22" s="303"/>
      <c r="Z22" s="303"/>
      <c r="AA22" s="303" t="s">
        <v>148</v>
      </c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6"/>
      <c r="AO22" s="307"/>
      <c r="AP22" s="307"/>
      <c r="AQ22" s="307"/>
      <c r="AR22" s="307"/>
      <c r="AS22" s="307"/>
      <c r="AT22" s="309"/>
      <c r="AU22" s="303"/>
      <c r="AV22" s="303"/>
      <c r="AW22" s="303"/>
      <c r="AX22" s="303"/>
      <c r="AY22" s="303"/>
      <c r="AZ22" s="303"/>
      <c r="BA22" s="303"/>
      <c r="BB22" s="303"/>
      <c r="BC22" s="303"/>
    </row>
    <row r="23" spans="2:55" s="26" customFormat="1" ht="11.25" customHeight="1" x14ac:dyDescent="0.3">
      <c r="B23" s="296" t="s">
        <v>34</v>
      </c>
      <c r="C23" s="296"/>
      <c r="D23" s="296"/>
      <c r="E23" s="296"/>
      <c r="F23" s="297" t="s">
        <v>35</v>
      </c>
      <c r="G23" s="298"/>
      <c r="H23" s="298"/>
      <c r="I23" s="298"/>
      <c r="J23" s="298"/>
      <c r="K23" s="298"/>
      <c r="L23" s="298"/>
      <c r="M23" s="298"/>
      <c r="N23" s="298"/>
      <c r="O23" s="299">
        <v>3</v>
      </c>
      <c r="P23" s="296"/>
      <c r="Q23" s="296"/>
      <c r="R23" s="296"/>
      <c r="S23" s="296"/>
      <c r="T23" s="299">
        <v>4</v>
      </c>
      <c r="U23" s="296"/>
      <c r="V23" s="296"/>
      <c r="W23" s="296"/>
      <c r="X23" s="296"/>
      <c r="Y23" s="296"/>
      <c r="Z23" s="296"/>
      <c r="AA23" s="299">
        <v>5</v>
      </c>
      <c r="AB23" s="296"/>
      <c r="AC23" s="296"/>
      <c r="AD23" s="296"/>
      <c r="AE23" s="296"/>
      <c r="AF23" s="296"/>
      <c r="AG23" s="296"/>
      <c r="AH23" s="299">
        <v>6</v>
      </c>
      <c r="AI23" s="296"/>
      <c r="AJ23" s="296"/>
      <c r="AK23" s="296"/>
      <c r="AL23" s="296"/>
      <c r="AM23" s="296"/>
      <c r="AN23" s="300">
        <v>7</v>
      </c>
      <c r="AO23" s="298"/>
      <c r="AP23" s="298"/>
      <c r="AQ23" s="298"/>
      <c r="AR23" s="298"/>
      <c r="AS23" s="298"/>
      <c r="AT23" s="301"/>
      <c r="AU23" s="299">
        <v>8</v>
      </c>
      <c r="AV23" s="296"/>
      <c r="AW23" s="296"/>
      <c r="AX23" s="296"/>
      <c r="AY23" s="296"/>
      <c r="AZ23" s="299">
        <v>9</v>
      </c>
      <c r="BA23" s="296"/>
      <c r="BB23" s="296"/>
      <c r="BC23" s="296"/>
    </row>
    <row r="24" spans="2:55" x14ac:dyDescent="0.3">
      <c r="B24" s="295" t="s">
        <v>41</v>
      </c>
      <c r="C24" s="295"/>
      <c r="D24" s="295"/>
      <c r="E24" s="295"/>
      <c r="F24" s="287"/>
      <c r="G24" s="288"/>
      <c r="H24" s="288"/>
      <c r="I24" s="288"/>
      <c r="J24" s="288"/>
      <c r="K24" s="288"/>
      <c r="L24" s="288"/>
      <c r="M24" s="288"/>
      <c r="N24" s="288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87"/>
      <c r="AO24" s="288"/>
      <c r="AP24" s="288"/>
      <c r="AQ24" s="288"/>
      <c r="AR24" s="288"/>
      <c r="AS24" s="288"/>
      <c r="AT24" s="289"/>
      <c r="AU24" s="287"/>
      <c r="AV24" s="288"/>
      <c r="AW24" s="288"/>
      <c r="AX24" s="288"/>
      <c r="AY24" s="289"/>
      <c r="AZ24" s="290"/>
      <c r="BA24" s="290"/>
      <c r="BB24" s="290"/>
      <c r="BC24" s="290"/>
    </row>
    <row r="25" spans="2:55" x14ac:dyDescent="0.3">
      <c r="B25" s="295" t="s">
        <v>42</v>
      </c>
      <c r="C25" s="295"/>
      <c r="D25" s="295"/>
      <c r="E25" s="295"/>
      <c r="F25" s="287">
        <v>41</v>
      </c>
      <c r="G25" s="288"/>
      <c r="H25" s="288"/>
      <c r="I25" s="288"/>
      <c r="J25" s="288"/>
      <c r="K25" s="288"/>
      <c r="L25" s="288"/>
      <c r="M25" s="288"/>
      <c r="N25" s="288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>
        <v>1</v>
      </c>
      <c r="AI25" s="290"/>
      <c r="AJ25" s="290"/>
      <c r="AK25" s="290"/>
      <c r="AL25" s="290"/>
      <c r="AM25" s="290"/>
      <c r="AN25" s="287"/>
      <c r="AO25" s="288"/>
      <c r="AP25" s="288"/>
      <c r="AQ25" s="288"/>
      <c r="AR25" s="288"/>
      <c r="AS25" s="288"/>
      <c r="AT25" s="289"/>
      <c r="AU25" s="287">
        <v>10</v>
      </c>
      <c r="AV25" s="288"/>
      <c r="AW25" s="288"/>
      <c r="AX25" s="288"/>
      <c r="AY25" s="289"/>
      <c r="AZ25" s="290">
        <v>52</v>
      </c>
      <c r="BA25" s="290"/>
      <c r="BB25" s="290"/>
      <c r="BC25" s="290"/>
    </row>
    <row r="26" spans="2:55" x14ac:dyDescent="0.3">
      <c r="B26" s="295" t="s">
        <v>108</v>
      </c>
      <c r="C26" s="295"/>
      <c r="D26" s="295"/>
      <c r="E26" s="295"/>
      <c r="F26" s="287">
        <v>25</v>
      </c>
      <c r="G26" s="288"/>
      <c r="H26" s="288"/>
      <c r="I26" s="288"/>
      <c r="J26" s="288"/>
      <c r="K26" s="288"/>
      <c r="L26" s="288"/>
      <c r="M26" s="288"/>
      <c r="N26" s="288"/>
      <c r="O26" s="290">
        <v>6</v>
      </c>
      <c r="P26" s="290"/>
      <c r="Q26" s="290"/>
      <c r="R26" s="290"/>
      <c r="S26" s="290"/>
      <c r="T26" s="290">
        <v>8</v>
      </c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>
        <v>2</v>
      </c>
      <c r="AI26" s="290"/>
      <c r="AJ26" s="290"/>
      <c r="AK26" s="290"/>
      <c r="AL26" s="290"/>
      <c r="AM26" s="290"/>
      <c r="AN26" s="287"/>
      <c r="AO26" s="288"/>
      <c r="AP26" s="288"/>
      <c r="AQ26" s="288"/>
      <c r="AR26" s="288"/>
      <c r="AS26" s="288"/>
      <c r="AT26" s="289"/>
      <c r="AU26" s="287">
        <v>11</v>
      </c>
      <c r="AV26" s="288"/>
      <c r="AW26" s="288"/>
      <c r="AX26" s="288"/>
      <c r="AY26" s="289"/>
      <c r="AZ26" s="290">
        <v>52</v>
      </c>
      <c r="BA26" s="290"/>
      <c r="BB26" s="290"/>
      <c r="BC26" s="290"/>
    </row>
    <row r="27" spans="2:55" x14ac:dyDescent="0.3">
      <c r="B27" s="295" t="s">
        <v>120</v>
      </c>
      <c r="C27" s="295"/>
      <c r="D27" s="295"/>
      <c r="E27" s="295"/>
      <c r="F27" s="287">
        <v>20</v>
      </c>
      <c r="G27" s="288"/>
      <c r="H27" s="288"/>
      <c r="I27" s="288"/>
      <c r="J27" s="288"/>
      <c r="K27" s="288"/>
      <c r="L27" s="288"/>
      <c r="M27" s="288"/>
      <c r="N27" s="288"/>
      <c r="O27" s="290"/>
      <c r="P27" s="290"/>
      <c r="Q27" s="290"/>
      <c r="R27" s="290"/>
      <c r="S27" s="290"/>
      <c r="T27" s="290">
        <v>9</v>
      </c>
      <c r="U27" s="290"/>
      <c r="V27" s="290"/>
      <c r="W27" s="290"/>
      <c r="X27" s="290"/>
      <c r="Y27" s="290"/>
      <c r="Z27" s="290"/>
      <c r="AA27" s="290">
        <v>4</v>
      </c>
      <c r="AB27" s="290"/>
      <c r="AC27" s="290"/>
      <c r="AD27" s="290"/>
      <c r="AE27" s="290"/>
      <c r="AF27" s="290"/>
      <c r="AG27" s="290"/>
      <c r="AH27" s="290">
        <v>2</v>
      </c>
      <c r="AI27" s="290"/>
      <c r="AJ27" s="290"/>
      <c r="AK27" s="290"/>
      <c r="AL27" s="290"/>
      <c r="AM27" s="290"/>
      <c r="AN27" s="287">
        <v>6</v>
      </c>
      <c r="AO27" s="288"/>
      <c r="AP27" s="288"/>
      <c r="AQ27" s="288"/>
      <c r="AR27" s="288"/>
      <c r="AS27" s="288"/>
      <c r="AT27" s="289"/>
      <c r="AU27" s="287">
        <v>2</v>
      </c>
      <c r="AV27" s="288"/>
      <c r="AW27" s="288"/>
      <c r="AX27" s="288"/>
      <c r="AY27" s="289"/>
      <c r="AZ27" s="290">
        <v>43</v>
      </c>
      <c r="BA27" s="290"/>
      <c r="BB27" s="290"/>
      <c r="BC27" s="290"/>
    </row>
    <row r="28" spans="2:55" s="26" customFormat="1" x14ac:dyDescent="0.3">
      <c r="B28" s="291" t="s">
        <v>37</v>
      </c>
      <c r="C28" s="291"/>
      <c r="D28" s="291"/>
      <c r="E28" s="291"/>
      <c r="F28" s="292">
        <f>SUM(F24:N27)</f>
        <v>86</v>
      </c>
      <c r="G28" s="293"/>
      <c r="H28" s="293"/>
      <c r="I28" s="293"/>
      <c r="J28" s="293"/>
      <c r="K28" s="293"/>
      <c r="L28" s="293"/>
      <c r="M28" s="293"/>
      <c r="N28" s="293"/>
      <c r="O28" s="286">
        <f>SUM(O24:S27)</f>
        <v>6</v>
      </c>
      <c r="P28" s="286"/>
      <c r="Q28" s="286"/>
      <c r="R28" s="286"/>
      <c r="S28" s="286"/>
      <c r="T28" s="292">
        <f>SUM(T24:Z27)</f>
        <v>17</v>
      </c>
      <c r="U28" s="293"/>
      <c r="V28" s="293"/>
      <c r="W28" s="293"/>
      <c r="X28" s="293"/>
      <c r="Y28" s="293"/>
      <c r="Z28" s="294"/>
      <c r="AA28" s="286">
        <f>SUM(AA24:AG27)</f>
        <v>4</v>
      </c>
      <c r="AB28" s="286"/>
      <c r="AC28" s="286"/>
      <c r="AD28" s="286"/>
      <c r="AE28" s="286"/>
      <c r="AF28" s="286"/>
      <c r="AG28" s="286"/>
      <c r="AH28" s="286">
        <f>SUM(AH24:AM27)</f>
        <v>5</v>
      </c>
      <c r="AI28" s="286"/>
      <c r="AJ28" s="286"/>
      <c r="AK28" s="286"/>
      <c r="AL28" s="286"/>
      <c r="AM28" s="286"/>
      <c r="AN28" s="292">
        <f>SUM(AN24:AT27)</f>
        <v>6</v>
      </c>
      <c r="AO28" s="293"/>
      <c r="AP28" s="293"/>
      <c r="AQ28" s="293"/>
      <c r="AR28" s="293"/>
      <c r="AS28" s="293"/>
      <c r="AT28" s="294"/>
      <c r="AU28" s="286">
        <f>SUM(AU24:AY27)</f>
        <v>23</v>
      </c>
      <c r="AV28" s="286"/>
      <c r="AW28" s="286"/>
      <c r="AX28" s="286"/>
      <c r="AY28" s="286"/>
      <c r="AZ28" s="286">
        <f>SUM(AZ24:BC27)</f>
        <v>147</v>
      </c>
      <c r="BA28" s="286"/>
      <c r="BB28" s="286"/>
      <c r="BC28" s="286"/>
    </row>
    <row r="32" spans="2:55" ht="15.75" customHeight="1" x14ac:dyDescent="0.3"/>
    <row r="33" ht="15.75" customHeight="1" x14ac:dyDescent="0.3"/>
  </sheetData>
  <mergeCells count="109">
    <mergeCell ref="B1:BC1"/>
    <mergeCell ref="B3:B4"/>
    <mergeCell ref="C3:F3"/>
    <mergeCell ref="G3:G4"/>
    <mergeCell ref="H3:J3"/>
    <mergeCell ref="K3:K4"/>
    <mergeCell ref="L3:O3"/>
    <mergeCell ref="P3:S3"/>
    <mergeCell ref="T3:T4"/>
    <mergeCell ref="U3:W3"/>
    <mergeCell ref="AY3:BB3"/>
    <mergeCell ref="BC3:BC4"/>
    <mergeCell ref="AL3:AO3"/>
    <mergeCell ref="AP3:AS3"/>
    <mergeCell ref="AT3:AT4"/>
    <mergeCell ref="AU3:AW3"/>
    <mergeCell ref="AX3:AX4"/>
    <mergeCell ref="C10:H10"/>
    <mergeCell ref="B12:E14"/>
    <mergeCell ref="G12:I14"/>
    <mergeCell ref="K12:M14"/>
    <mergeCell ref="O12:S15"/>
    <mergeCell ref="U12:Y15"/>
    <mergeCell ref="AA12:AE14"/>
    <mergeCell ref="AF12:AK14"/>
    <mergeCell ref="AK3:AK4"/>
    <mergeCell ref="X3:X4"/>
    <mergeCell ref="Y3:AA3"/>
    <mergeCell ref="AB3:AB4"/>
    <mergeCell ref="AC3:AF3"/>
    <mergeCell ref="AG3:AG4"/>
    <mergeCell ref="AH3:AJ3"/>
    <mergeCell ref="AM12:AQ14"/>
    <mergeCell ref="AS12:AW15"/>
    <mergeCell ref="AY12:BC14"/>
    <mergeCell ref="G16:H16"/>
    <mergeCell ref="K16:M17"/>
    <mergeCell ref="P16:R17"/>
    <mergeCell ref="V16:X17"/>
    <mergeCell ref="AB16:AD17"/>
    <mergeCell ref="AH16:AJ17"/>
    <mergeCell ref="AN16:AP17"/>
    <mergeCell ref="AT16:AV17"/>
    <mergeCell ref="AZ16:BB17"/>
    <mergeCell ref="B19:BC19"/>
    <mergeCell ref="B21:E22"/>
    <mergeCell ref="F21:N22"/>
    <mergeCell ref="O21:S22"/>
    <mergeCell ref="T21:AG21"/>
    <mergeCell ref="AH21:AM22"/>
    <mergeCell ref="AN21:AT22"/>
    <mergeCell ref="AU21:AY22"/>
    <mergeCell ref="AZ21:BC22"/>
    <mergeCell ref="T22:Z22"/>
    <mergeCell ref="AA22:AG22"/>
    <mergeCell ref="B23:E23"/>
    <mergeCell ref="F23:N23"/>
    <mergeCell ref="O23:S23"/>
    <mergeCell ref="T23:Z23"/>
    <mergeCell ref="AA23:AG23"/>
    <mergeCell ref="AH23:AM23"/>
    <mergeCell ref="AN23:AT23"/>
    <mergeCell ref="AU23:AY23"/>
    <mergeCell ref="AZ23:BC23"/>
    <mergeCell ref="B24:E24"/>
    <mergeCell ref="F24:N24"/>
    <mergeCell ref="O24:S24"/>
    <mergeCell ref="T24:Z24"/>
    <mergeCell ref="AA24:AG24"/>
    <mergeCell ref="AH24:AM24"/>
    <mergeCell ref="AN24:AT24"/>
    <mergeCell ref="AU24:AY24"/>
    <mergeCell ref="AZ24:BC24"/>
    <mergeCell ref="B25:E25"/>
    <mergeCell ref="F25:N25"/>
    <mergeCell ref="O25:S25"/>
    <mergeCell ref="T25:Z25"/>
    <mergeCell ref="AA25:AG25"/>
    <mergeCell ref="AH25:AM25"/>
    <mergeCell ref="AN25:AT25"/>
    <mergeCell ref="AU25:AY25"/>
    <mergeCell ref="AZ25:BC25"/>
    <mergeCell ref="AN26:AT26"/>
    <mergeCell ref="AU26:AY26"/>
    <mergeCell ref="AZ26:BC26"/>
    <mergeCell ref="B27:E27"/>
    <mergeCell ref="F27:N27"/>
    <mergeCell ref="O27:S27"/>
    <mergeCell ref="T27:Z27"/>
    <mergeCell ref="AA27:AG27"/>
    <mergeCell ref="AH27:AM27"/>
    <mergeCell ref="AN27:AT27"/>
    <mergeCell ref="B26:E26"/>
    <mergeCell ref="F26:N26"/>
    <mergeCell ref="O26:S26"/>
    <mergeCell ref="T26:Z26"/>
    <mergeCell ref="AA26:AG26"/>
    <mergeCell ref="AH26:AM26"/>
    <mergeCell ref="AZ28:BC28"/>
    <mergeCell ref="AU27:AY27"/>
    <mergeCell ref="AZ27:BC27"/>
    <mergeCell ref="B28:E28"/>
    <mergeCell ref="F28:N28"/>
    <mergeCell ref="O28:S28"/>
    <mergeCell ref="T28:Z28"/>
    <mergeCell ref="AA28:AG28"/>
    <mergeCell ref="AH28:AM28"/>
    <mergeCell ref="AN28:AT28"/>
    <mergeCell ref="AU28:AY28"/>
  </mergeCells>
  <pageMargins left="0.19685039370078741" right="0" top="0.78740157480314965" bottom="0" header="0" footer="0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D91"/>
  <sheetViews>
    <sheetView topLeftCell="A68" zoomScaleSheetLayoutView="87" workbookViewId="0">
      <selection activeCell="A75" sqref="A75:XFD75"/>
    </sheetView>
  </sheetViews>
  <sheetFormatPr defaultRowHeight="15.6" x14ac:dyDescent="0.3"/>
  <cols>
    <col min="1" max="1" width="9.88671875" style="62" customWidth="1"/>
    <col min="2" max="2" width="35.33203125" style="7" customWidth="1"/>
    <col min="3" max="3" width="10.5546875" style="92" customWidth="1"/>
    <col min="4" max="4" width="7.6640625" style="228" customWidth="1"/>
    <col min="5" max="5" width="7.33203125" style="228" customWidth="1"/>
    <col min="6" max="6" width="6.5546875" style="228" customWidth="1"/>
    <col min="7" max="7" width="5.5546875" style="228" customWidth="1"/>
    <col min="8" max="8" width="6.33203125" style="228" customWidth="1"/>
    <col min="9" max="9" width="5.33203125" style="228" customWidth="1"/>
    <col min="10" max="17" width="5.5546875" style="88" customWidth="1"/>
    <col min="18" max="253" width="9.109375" style="6"/>
    <col min="254" max="254" width="9" style="6" customWidth="1"/>
    <col min="255" max="255" width="36.88671875" style="6" customWidth="1"/>
    <col min="256" max="256" width="10.109375" style="6" customWidth="1"/>
    <col min="257" max="257" width="7.6640625" style="6" customWidth="1"/>
    <col min="258" max="258" width="7.33203125" style="6" customWidth="1"/>
    <col min="259" max="259" width="6.5546875" style="6" customWidth="1"/>
    <col min="260" max="260" width="6.6640625" style="6" customWidth="1"/>
    <col min="261" max="261" width="6.88671875" style="6" customWidth="1"/>
    <col min="262" max="262" width="5.33203125" style="6" customWidth="1"/>
    <col min="263" max="270" width="5.6640625" style="6" customWidth="1"/>
    <col min="271" max="509" width="9.109375" style="6"/>
    <col min="510" max="510" width="9" style="6" customWidth="1"/>
    <col min="511" max="511" width="36.88671875" style="6" customWidth="1"/>
    <col min="512" max="512" width="10.109375" style="6" customWidth="1"/>
    <col min="513" max="513" width="7.6640625" style="6" customWidth="1"/>
    <col min="514" max="514" width="7.33203125" style="6" customWidth="1"/>
    <col min="515" max="515" width="6.5546875" style="6" customWidth="1"/>
    <col min="516" max="516" width="6.6640625" style="6" customWidth="1"/>
    <col min="517" max="517" width="6.88671875" style="6" customWidth="1"/>
    <col min="518" max="518" width="5.33203125" style="6" customWidth="1"/>
    <col min="519" max="526" width="5.6640625" style="6" customWidth="1"/>
    <col min="527" max="765" width="9.109375" style="6"/>
    <col min="766" max="766" width="9" style="6" customWidth="1"/>
    <col min="767" max="767" width="36.88671875" style="6" customWidth="1"/>
    <col min="768" max="768" width="10.109375" style="6" customWidth="1"/>
    <col min="769" max="769" width="7.6640625" style="6" customWidth="1"/>
    <col min="770" max="770" width="7.33203125" style="6" customWidth="1"/>
    <col min="771" max="771" width="6.5546875" style="6" customWidth="1"/>
    <col min="772" max="772" width="6.6640625" style="6" customWidth="1"/>
    <col min="773" max="773" width="6.88671875" style="6" customWidth="1"/>
    <col min="774" max="774" width="5.33203125" style="6" customWidth="1"/>
    <col min="775" max="782" width="5.6640625" style="6" customWidth="1"/>
    <col min="783" max="1021" width="9.109375" style="6"/>
    <col min="1022" max="1022" width="9" style="6" customWidth="1"/>
    <col min="1023" max="1023" width="36.88671875" style="6" customWidth="1"/>
    <col min="1024" max="1024" width="10.109375" style="6" customWidth="1"/>
    <col min="1025" max="1025" width="7.6640625" style="6" customWidth="1"/>
    <col min="1026" max="1026" width="7.33203125" style="6" customWidth="1"/>
    <col min="1027" max="1027" width="6.5546875" style="6" customWidth="1"/>
    <col min="1028" max="1028" width="6.6640625" style="6" customWidth="1"/>
    <col min="1029" max="1029" width="6.88671875" style="6" customWidth="1"/>
    <col min="1030" max="1030" width="5.33203125" style="6" customWidth="1"/>
    <col min="1031" max="1038" width="5.6640625" style="6" customWidth="1"/>
    <col min="1039" max="1277" width="9.109375" style="6"/>
    <col min="1278" max="1278" width="9" style="6" customWidth="1"/>
    <col min="1279" max="1279" width="36.88671875" style="6" customWidth="1"/>
    <col min="1280" max="1280" width="10.109375" style="6" customWidth="1"/>
    <col min="1281" max="1281" width="7.6640625" style="6" customWidth="1"/>
    <col min="1282" max="1282" width="7.33203125" style="6" customWidth="1"/>
    <col min="1283" max="1283" width="6.5546875" style="6" customWidth="1"/>
    <col min="1284" max="1284" width="6.6640625" style="6" customWidth="1"/>
    <col min="1285" max="1285" width="6.88671875" style="6" customWidth="1"/>
    <col min="1286" max="1286" width="5.33203125" style="6" customWidth="1"/>
    <col min="1287" max="1294" width="5.6640625" style="6" customWidth="1"/>
    <col min="1295" max="1533" width="9.109375" style="6"/>
    <col min="1534" max="1534" width="9" style="6" customWidth="1"/>
    <col min="1535" max="1535" width="36.88671875" style="6" customWidth="1"/>
    <col min="1536" max="1536" width="10.109375" style="6" customWidth="1"/>
    <col min="1537" max="1537" width="7.6640625" style="6" customWidth="1"/>
    <col min="1538" max="1538" width="7.33203125" style="6" customWidth="1"/>
    <col min="1539" max="1539" width="6.5546875" style="6" customWidth="1"/>
    <col min="1540" max="1540" width="6.6640625" style="6" customWidth="1"/>
    <col min="1541" max="1541" width="6.88671875" style="6" customWidth="1"/>
    <col min="1542" max="1542" width="5.33203125" style="6" customWidth="1"/>
    <col min="1543" max="1550" width="5.6640625" style="6" customWidth="1"/>
    <col min="1551" max="1789" width="9.109375" style="6"/>
    <col min="1790" max="1790" width="9" style="6" customWidth="1"/>
    <col min="1791" max="1791" width="36.88671875" style="6" customWidth="1"/>
    <col min="1792" max="1792" width="10.109375" style="6" customWidth="1"/>
    <col min="1793" max="1793" width="7.6640625" style="6" customWidth="1"/>
    <col min="1794" max="1794" width="7.33203125" style="6" customWidth="1"/>
    <col min="1795" max="1795" width="6.5546875" style="6" customWidth="1"/>
    <col min="1796" max="1796" width="6.6640625" style="6" customWidth="1"/>
    <col min="1797" max="1797" width="6.88671875" style="6" customWidth="1"/>
    <col min="1798" max="1798" width="5.33203125" style="6" customWidth="1"/>
    <col min="1799" max="1806" width="5.6640625" style="6" customWidth="1"/>
    <col min="1807" max="2045" width="9.109375" style="6"/>
    <col min="2046" max="2046" width="9" style="6" customWidth="1"/>
    <col min="2047" max="2047" width="36.88671875" style="6" customWidth="1"/>
    <col min="2048" max="2048" width="10.109375" style="6" customWidth="1"/>
    <col min="2049" max="2049" width="7.6640625" style="6" customWidth="1"/>
    <col min="2050" max="2050" width="7.33203125" style="6" customWidth="1"/>
    <col min="2051" max="2051" width="6.5546875" style="6" customWidth="1"/>
    <col min="2052" max="2052" width="6.6640625" style="6" customWidth="1"/>
    <col min="2053" max="2053" width="6.88671875" style="6" customWidth="1"/>
    <col min="2054" max="2054" width="5.33203125" style="6" customWidth="1"/>
    <col min="2055" max="2062" width="5.6640625" style="6" customWidth="1"/>
    <col min="2063" max="2301" width="9.109375" style="6"/>
    <col min="2302" max="2302" width="9" style="6" customWidth="1"/>
    <col min="2303" max="2303" width="36.88671875" style="6" customWidth="1"/>
    <col min="2304" max="2304" width="10.109375" style="6" customWidth="1"/>
    <col min="2305" max="2305" width="7.6640625" style="6" customWidth="1"/>
    <col min="2306" max="2306" width="7.33203125" style="6" customWidth="1"/>
    <col min="2307" max="2307" width="6.5546875" style="6" customWidth="1"/>
    <col min="2308" max="2308" width="6.6640625" style="6" customWidth="1"/>
    <col min="2309" max="2309" width="6.88671875" style="6" customWidth="1"/>
    <col min="2310" max="2310" width="5.33203125" style="6" customWidth="1"/>
    <col min="2311" max="2318" width="5.6640625" style="6" customWidth="1"/>
    <col min="2319" max="2557" width="9.109375" style="6"/>
    <col min="2558" max="2558" width="9" style="6" customWidth="1"/>
    <col min="2559" max="2559" width="36.88671875" style="6" customWidth="1"/>
    <col min="2560" max="2560" width="10.109375" style="6" customWidth="1"/>
    <col min="2561" max="2561" width="7.6640625" style="6" customWidth="1"/>
    <col min="2562" max="2562" width="7.33203125" style="6" customWidth="1"/>
    <col min="2563" max="2563" width="6.5546875" style="6" customWidth="1"/>
    <col min="2564" max="2564" width="6.6640625" style="6" customWidth="1"/>
    <col min="2565" max="2565" width="6.88671875" style="6" customWidth="1"/>
    <col min="2566" max="2566" width="5.33203125" style="6" customWidth="1"/>
    <col min="2567" max="2574" width="5.6640625" style="6" customWidth="1"/>
    <col min="2575" max="2813" width="9.109375" style="6"/>
    <col min="2814" max="2814" width="9" style="6" customWidth="1"/>
    <col min="2815" max="2815" width="36.88671875" style="6" customWidth="1"/>
    <col min="2816" max="2816" width="10.109375" style="6" customWidth="1"/>
    <col min="2817" max="2817" width="7.6640625" style="6" customWidth="1"/>
    <col min="2818" max="2818" width="7.33203125" style="6" customWidth="1"/>
    <col min="2819" max="2819" width="6.5546875" style="6" customWidth="1"/>
    <col min="2820" max="2820" width="6.6640625" style="6" customWidth="1"/>
    <col min="2821" max="2821" width="6.88671875" style="6" customWidth="1"/>
    <col min="2822" max="2822" width="5.33203125" style="6" customWidth="1"/>
    <col min="2823" max="2830" width="5.6640625" style="6" customWidth="1"/>
    <col min="2831" max="3069" width="9.109375" style="6"/>
    <col min="3070" max="3070" width="9" style="6" customWidth="1"/>
    <col min="3071" max="3071" width="36.88671875" style="6" customWidth="1"/>
    <col min="3072" max="3072" width="10.109375" style="6" customWidth="1"/>
    <col min="3073" max="3073" width="7.6640625" style="6" customWidth="1"/>
    <col min="3074" max="3074" width="7.33203125" style="6" customWidth="1"/>
    <col min="3075" max="3075" width="6.5546875" style="6" customWidth="1"/>
    <col min="3076" max="3076" width="6.6640625" style="6" customWidth="1"/>
    <col min="3077" max="3077" width="6.88671875" style="6" customWidth="1"/>
    <col min="3078" max="3078" width="5.33203125" style="6" customWidth="1"/>
    <col min="3079" max="3086" width="5.6640625" style="6" customWidth="1"/>
    <col min="3087" max="3325" width="9.109375" style="6"/>
    <col min="3326" max="3326" width="9" style="6" customWidth="1"/>
    <col min="3327" max="3327" width="36.88671875" style="6" customWidth="1"/>
    <col min="3328" max="3328" width="10.109375" style="6" customWidth="1"/>
    <col min="3329" max="3329" width="7.6640625" style="6" customWidth="1"/>
    <col min="3330" max="3330" width="7.33203125" style="6" customWidth="1"/>
    <col min="3331" max="3331" width="6.5546875" style="6" customWidth="1"/>
    <col min="3332" max="3332" width="6.6640625" style="6" customWidth="1"/>
    <col min="3333" max="3333" width="6.88671875" style="6" customWidth="1"/>
    <col min="3334" max="3334" width="5.33203125" style="6" customWidth="1"/>
    <col min="3335" max="3342" width="5.6640625" style="6" customWidth="1"/>
    <col min="3343" max="3581" width="9.109375" style="6"/>
    <col min="3582" max="3582" width="9" style="6" customWidth="1"/>
    <col min="3583" max="3583" width="36.88671875" style="6" customWidth="1"/>
    <col min="3584" max="3584" width="10.109375" style="6" customWidth="1"/>
    <col min="3585" max="3585" width="7.6640625" style="6" customWidth="1"/>
    <col min="3586" max="3586" width="7.33203125" style="6" customWidth="1"/>
    <col min="3587" max="3587" width="6.5546875" style="6" customWidth="1"/>
    <col min="3588" max="3588" width="6.6640625" style="6" customWidth="1"/>
    <col min="3589" max="3589" width="6.88671875" style="6" customWidth="1"/>
    <col min="3590" max="3590" width="5.33203125" style="6" customWidth="1"/>
    <col min="3591" max="3598" width="5.6640625" style="6" customWidth="1"/>
    <col min="3599" max="3837" width="9.109375" style="6"/>
    <col min="3838" max="3838" width="9" style="6" customWidth="1"/>
    <col min="3839" max="3839" width="36.88671875" style="6" customWidth="1"/>
    <col min="3840" max="3840" width="10.109375" style="6" customWidth="1"/>
    <col min="3841" max="3841" width="7.6640625" style="6" customWidth="1"/>
    <col min="3842" max="3842" width="7.33203125" style="6" customWidth="1"/>
    <col min="3843" max="3843" width="6.5546875" style="6" customWidth="1"/>
    <col min="3844" max="3844" width="6.6640625" style="6" customWidth="1"/>
    <col min="3845" max="3845" width="6.88671875" style="6" customWidth="1"/>
    <col min="3846" max="3846" width="5.33203125" style="6" customWidth="1"/>
    <col min="3847" max="3854" width="5.6640625" style="6" customWidth="1"/>
    <col min="3855" max="4093" width="9.109375" style="6"/>
    <col min="4094" max="4094" width="9" style="6" customWidth="1"/>
    <col min="4095" max="4095" width="36.88671875" style="6" customWidth="1"/>
    <col min="4096" max="4096" width="10.109375" style="6" customWidth="1"/>
    <col min="4097" max="4097" width="7.6640625" style="6" customWidth="1"/>
    <col min="4098" max="4098" width="7.33203125" style="6" customWidth="1"/>
    <col min="4099" max="4099" width="6.5546875" style="6" customWidth="1"/>
    <col min="4100" max="4100" width="6.6640625" style="6" customWidth="1"/>
    <col min="4101" max="4101" width="6.88671875" style="6" customWidth="1"/>
    <col min="4102" max="4102" width="5.33203125" style="6" customWidth="1"/>
    <col min="4103" max="4110" width="5.6640625" style="6" customWidth="1"/>
    <col min="4111" max="4349" width="9.109375" style="6"/>
    <col min="4350" max="4350" width="9" style="6" customWidth="1"/>
    <col min="4351" max="4351" width="36.88671875" style="6" customWidth="1"/>
    <col min="4352" max="4352" width="10.109375" style="6" customWidth="1"/>
    <col min="4353" max="4353" width="7.6640625" style="6" customWidth="1"/>
    <col min="4354" max="4354" width="7.33203125" style="6" customWidth="1"/>
    <col min="4355" max="4355" width="6.5546875" style="6" customWidth="1"/>
    <col min="4356" max="4356" width="6.6640625" style="6" customWidth="1"/>
    <col min="4357" max="4357" width="6.88671875" style="6" customWidth="1"/>
    <col min="4358" max="4358" width="5.33203125" style="6" customWidth="1"/>
    <col min="4359" max="4366" width="5.6640625" style="6" customWidth="1"/>
    <col min="4367" max="4605" width="9.109375" style="6"/>
    <col min="4606" max="4606" width="9" style="6" customWidth="1"/>
    <col min="4607" max="4607" width="36.88671875" style="6" customWidth="1"/>
    <col min="4608" max="4608" width="10.109375" style="6" customWidth="1"/>
    <col min="4609" max="4609" width="7.6640625" style="6" customWidth="1"/>
    <col min="4610" max="4610" width="7.33203125" style="6" customWidth="1"/>
    <col min="4611" max="4611" width="6.5546875" style="6" customWidth="1"/>
    <col min="4612" max="4612" width="6.6640625" style="6" customWidth="1"/>
    <col min="4613" max="4613" width="6.88671875" style="6" customWidth="1"/>
    <col min="4614" max="4614" width="5.33203125" style="6" customWidth="1"/>
    <col min="4615" max="4622" width="5.6640625" style="6" customWidth="1"/>
    <col min="4623" max="4861" width="9.109375" style="6"/>
    <col min="4862" max="4862" width="9" style="6" customWidth="1"/>
    <col min="4863" max="4863" width="36.88671875" style="6" customWidth="1"/>
    <col min="4864" max="4864" width="10.109375" style="6" customWidth="1"/>
    <col min="4865" max="4865" width="7.6640625" style="6" customWidth="1"/>
    <col min="4866" max="4866" width="7.33203125" style="6" customWidth="1"/>
    <col min="4867" max="4867" width="6.5546875" style="6" customWidth="1"/>
    <col min="4868" max="4868" width="6.6640625" style="6" customWidth="1"/>
    <col min="4869" max="4869" width="6.88671875" style="6" customWidth="1"/>
    <col min="4870" max="4870" width="5.33203125" style="6" customWidth="1"/>
    <col min="4871" max="4878" width="5.6640625" style="6" customWidth="1"/>
    <col min="4879" max="5117" width="9.109375" style="6"/>
    <col min="5118" max="5118" width="9" style="6" customWidth="1"/>
    <col min="5119" max="5119" width="36.88671875" style="6" customWidth="1"/>
    <col min="5120" max="5120" width="10.109375" style="6" customWidth="1"/>
    <col min="5121" max="5121" width="7.6640625" style="6" customWidth="1"/>
    <col min="5122" max="5122" width="7.33203125" style="6" customWidth="1"/>
    <col min="5123" max="5123" width="6.5546875" style="6" customWidth="1"/>
    <col min="5124" max="5124" width="6.6640625" style="6" customWidth="1"/>
    <col min="5125" max="5125" width="6.88671875" style="6" customWidth="1"/>
    <col min="5126" max="5126" width="5.33203125" style="6" customWidth="1"/>
    <col min="5127" max="5134" width="5.6640625" style="6" customWidth="1"/>
    <col min="5135" max="5373" width="9.109375" style="6"/>
    <col min="5374" max="5374" width="9" style="6" customWidth="1"/>
    <col min="5375" max="5375" width="36.88671875" style="6" customWidth="1"/>
    <col min="5376" max="5376" width="10.109375" style="6" customWidth="1"/>
    <col min="5377" max="5377" width="7.6640625" style="6" customWidth="1"/>
    <col min="5378" max="5378" width="7.33203125" style="6" customWidth="1"/>
    <col min="5379" max="5379" width="6.5546875" style="6" customWidth="1"/>
    <col min="5380" max="5380" width="6.6640625" style="6" customWidth="1"/>
    <col min="5381" max="5381" width="6.88671875" style="6" customWidth="1"/>
    <col min="5382" max="5382" width="5.33203125" style="6" customWidth="1"/>
    <col min="5383" max="5390" width="5.6640625" style="6" customWidth="1"/>
    <col min="5391" max="5629" width="9.109375" style="6"/>
    <col min="5630" max="5630" width="9" style="6" customWidth="1"/>
    <col min="5631" max="5631" width="36.88671875" style="6" customWidth="1"/>
    <col min="5632" max="5632" width="10.109375" style="6" customWidth="1"/>
    <col min="5633" max="5633" width="7.6640625" style="6" customWidth="1"/>
    <col min="5634" max="5634" width="7.33203125" style="6" customWidth="1"/>
    <col min="5635" max="5635" width="6.5546875" style="6" customWidth="1"/>
    <col min="5636" max="5636" width="6.6640625" style="6" customWidth="1"/>
    <col min="5637" max="5637" width="6.88671875" style="6" customWidth="1"/>
    <col min="5638" max="5638" width="5.33203125" style="6" customWidth="1"/>
    <col min="5639" max="5646" width="5.6640625" style="6" customWidth="1"/>
    <col min="5647" max="5885" width="9.109375" style="6"/>
    <col min="5886" max="5886" width="9" style="6" customWidth="1"/>
    <col min="5887" max="5887" width="36.88671875" style="6" customWidth="1"/>
    <col min="5888" max="5888" width="10.109375" style="6" customWidth="1"/>
    <col min="5889" max="5889" width="7.6640625" style="6" customWidth="1"/>
    <col min="5890" max="5890" width="7.33203125" style="6" customWidth="1"/>
    <col min="5891" max="5891" width="6.5546875" style="6" customWidth="1"/>
    <col min="5892" max="5892" width="6.6640625" style="6" customWidth="1"/>
    <col min="5893" max="5893" width="6.88671875" style="6" customWidth="1"/>
    <col min="5894" max="5894" width="5.33203125" style="6" customWidth="1"/>
    <col min="5895" max="5902" width="5.6640625" style="6" customWidth="1"/>
    <col min="5903" max="6141" width="9.109375" style="6"/>
    <col min="6142" max="6142" width="9" style="6" customWidth="1"/>
    <col min="6143" max="6143" width="36.88671875" style="6" customWidth="1"/>
    <col min="6144" max="6144" width="10.109375" style="6" customWidth="1"/>
    <col min="6145" max="6145" width="7.6640625" style="6" customWidth="1"/>
    <col min="6146" max="6146" width="7.33203125" style="6" customWidth="1"/>
    <col min="6147" max="6147" width="6.5546875" style="6" customWidth="1"/>
    <col min="6148" max="6148" width="6.6640625" style="6" customWidth="1"/>
    <col min="6149" max="6149" width="6.88671875" style="6" customWidth="1"/>
    <col min="6150" max="6150" width="5.33203125" style="6" customWidth="1"/>
    <col min="6151" max="6158" width="5.6640625" style="6" customWidth="1"/>
    <col min="6159" max="6397" width="9.109375" style="6"/>
    <col min="6398" max="6398" width="9" style="6" customWidth="1"/>
    <col min="6399" max="6399" width="36.88671875" style="6" customWidth="1"/>
    <col min="6400" max="6400" width="10.109375" style="6" customWidth="1"/>
    <col min="6401" max="6401" width="7.6640625" style="6" customWidth="1"/>
    <col min="6402" max="6402" width="7.33203125" style="6" customWidth="1"/>
    <col min="6403" max="6403" width="6.5546875" style="6" customWidth="1"/>
    <col min="6404" max="6404" width="6.6640625" style="6" customWidth="1"/>
    <col min="6405" max="6405" width="6.88671875" style="6" customWidth="1"/>
    <col min="6406" max="6406" width="5.33203125" style="6" customWidth="1"/>
    <col min="6407" max="6414" width="5.6640625" style="6" customWidth="1"/>
    <col min="6415" max="6653" width="9.109375" style="6"/>
    <col min="6654" max="6654" width="9" style="6" customWidth="1"/>
    <col min="6655" max="6655" width="36.88671875" style="6" customWidth="1"/>
    <col min="6656" max="6656" width="10.109375" style="6" customWidth="1"/>
    <col min="6657" max="6657" width="7.6640625" style="6" customWidth="1"/>
    <col min="6658" max="6658" width="7.33203125" style="6" customWidth="1"/>
    <col min="6659" max="6659" width="6.5546875" style="6" customWidth="1"/>
    <col min="6660" max="6660" width="6.6640625" style="6" customWidth="1"/>
    <col min="6661" max="6661" width="6.88671875" style="6" customWidth="1"/>
    <col min="6662" max="6662" width="5.33203125" style="6" customWidth="1"/>
    <col min="6663" max="6670" width="5.6640625" style="6" customWidth="1"/>
    <col min="6671" max="6909" width="9.109375" style="6"/>
    <col min="6910" max="6910" width="9" style="6" customWidth="1"/>
    <col min="6911" max="6911" width="36.88671875" style="6" customWidth="1"/>
    <col min="6912" max="6912" width="10.109375" style="6" customWidth="1"/>
    <col min="6913" max="6913" width="7.6640625" style="6" customWidth="1"/>
    <col min="6914" max="6914" width="7.33203125" style="6" customWidth="1"/>
    <col min="6915" max="6915" width="6.5546875" style="6" customWidth="1"/>
    <col min="6916" max="6916" width="6.6640625" style="6" customWidth="1"/>
    <col min="6917" max="6917" width="6.88671875" style="6" customWidth="1"/>
    <col min="6918" max="6918" width="5.33203125" style="6" customWidth="1"/>
    <col min="6919" max="6926" width="5.6640625" style="6" customWidth="1"/>
    <col min="6927" max="7165" width="9.109375" style="6"/>
    <col min="7166" max="7166" width="9" style="6" customWidth="1"/>
    <col min="7167" max="7167" width="36.88671875" style="6" customWidth="1"/>
    <col min="7168" max="7168" width="10.109375" style="6" customWidth="1"/>
    <col min="7169" max="7169" width="7.6640625" style="6" customWidth="1"/>
    <col min="7170" max="7170" width="7.33203125" style="6" customWidth="1"/>
    <col min="7171" max="7171" width="6.5546875" style="6" customWidth="1"/>
    <col min="7172" max="7172" width="6.6640625" style="6" customWidth="1"/>
    <col min="7173" max="7173" width="6.88671875" style="6" customWidth="1"/>
    <col min="7174" max="7174" width="5.33203125" style="6" customWidth="1"/>
    <col min="7175" max="7182" width="5.6640625" style="6" customWidth="1"/>
    <col min="7183" max="7421" width="9.109375" style="6"/>
    <col min="7422" max="7422" width="9" style="6" customWidth="1"/>
    <col min="7423" max="7423" width="36.88671875" style="6" customWidth="1"/>
    <col min="7424" max="7424" width="10.109375" style="6" customWidth="1"/>
    <col min="7425" max="7425" width="7.6640625" style="6" customWidth="1"/>
    <col min="7426" max="7426" width="7.33203125" style="6" customWidth="1"/>
    <col min="7427" max="7427" width="6.5546875" style="6" customWidth="1"/>
    <col min="7428" max="7428" width="6.6640625" style="6" customWidth="1"/>
    <col min="7429" max="7429" width="6.88671875" style="6" customWidth="1"/>
    <col min="7430" max="7430" width="5.33203125" style="6" customWidth="1"/>
    <col min="7431" max="7438" width="5.6640625" style="6" customWidth="1"/>
    <col min="7439" max="7677" width="9.109375" style="6"/>
    <col min="7678" max="7678" width="9" style="6" customWidth="1"/>
    <col min="7679" max="7679" width="36.88671875" style="6" customWidth="1"/>
    <col min="7680" max="7680" width="10.109375" style="6" customWidth="1"/>
    <col min="7681" max="7681" width="7.6640625" style="6" customWidth="1"/>
    <col min="7682" max="7682" width="7.33203125" style="6" customWidth="1"/>
    <col min="7683" max="7683" width="6.5546875" style="6" customWidth="1"/>
    <col min="7684" max="7684" width="6.6640625" style="6" customWidth="1"/>
    <col min="7685" max="7685" width="6.88671875" style="6" customWidth="1"/>
    <col min="7686" max="7686" width="5.33203125" style="6" customWidth="1"/>
    <col min="7687" max="7694" width="5.6640625" style="6" customWidth="1"/>
    <col min="7695" max="7933" width="9.109375" style="6"/>
    <col min="7934" max="7934" width="9" style="6" customWidth="1"/>
    <col min="7935" max="7935" width="36.88671875" style="6" customWidth="1"/>
    <col min="7936" max="7936" width="10.109375" style="6" customWidth="1"/>
    <col min="7937" max="7937" width="7.6640625" style="6" customWidth="1"/>
    <col min="7938" max="7938" width="7.33203125" style="6" customWidth="1"/>
    <col min="7939" max="7939" width="6.5546875" style="6" customWidth="1"/>
    <col min="7940" max="7940" width="6.6640625" style="6" customWidth="1"/>
    <col min="7941" max="7941" width="6.88671875" style="6" customWidth="1"/>
    <col min="7942" max="7942" width="5.33203125" style="6" customWidth="1"/>
    <col min="7943" max="7950" width="5.6640625" style="6" customWidth="1"/>
    <col min="7951" max="8189" width="9.109375" style="6"/>
    <col min="8190" max="8190" width="9" style="6" customWidth="1"/>
    <col min="8191" max="8191" width="36.88671875" style="6" customWidth="1"/>
    <col min="8192" max="8192" width="10.109375" style="6" customWidth="1"/>
    <col min="8193" max="8193" width="7.6640625" style="6" customWidth="1"/>
    <col min="8194" max="8194" width="7.33203125" style="6" customWidth="1"/>
    <col min="8195" max="8195" width="6.5546875" style="6" customWidth="1"/>
    <col min="8196" max="8196" width="6.6640625" style="6" customWidth="1"/>
    <col min="8197" max="8197" width="6.88671875" style="6" customWidth="1"/>
    <col min="8198" max="8198" width="5.33203125" style="6" customWidth="1"/>
    <col min="8199" max="8206" width="5.6640625" style="6" customWidth="1"/>
    <col min="8207" max="8445" width="9.109375" style="6"/>
    <col min="8446" max="8446" width="9" style="6" customWidth="1"/>
    <col min="8447" max="8447" width="36.88671875" style="6" customWidth="1"/>
    <col min="8448" max="8448" width="10.109375" style="6" customWidth="1"/>
    <col min="8449" max="8449" width="7.6640625" style="6" customWidth="1"/>
    <col min="8450" max="8450" width="7.33203125" style="6" customWidth="1"/>
    <col min="8451" max="8451" width="6.5546875" style="6" customWidth="1"/>
    <col min="8452" max="8452" width="6.6640625" style="6" customWidth="1"/>
    <col min="8453" max="8453" width="6.88671875" style="6" customWidth="1"/>
    <col min="8454" max="8454" width="5.33203125" style="6" customWidth="1"/>
    <col min="8455" max="8462" width="5.6640625" style="6" customWidth="1"/>
    <col min="8463" max="8701" width="9.109375" style="6"/>
    <col min="8702" max="8702" width="9" style="6" customWidth="1"/>
    <col min="8703" max="8703" width="36.88671875" style="6" customWidth="1"/>
    <col min="8704" max="8704" width="10.109375" style="6" customWidth="1"/>
    <col min="8705" max="8705" width="7.6640625" style="6" customWidth="1"/>
    <col min="8706" max="8706" width="7.33203125" style="6" customWidth="1"/>
    <col min="8707" max="8707" width="6.5546875" style="6" customWidth="1"/>
    <col min="8708" max="8708" width="6.6640625" style="6" customWidth="1"/>
    <col min="8709" max="8709" width="6.88671875" style="6" customWidth="1"/>
    <col min="8710" max="8710" width="5.33203125" style="6" customWidth="1"/>
    <col min="8711" max="8718" width="5.6640625" style="6" customWidth="1"/>
    <col min="8719" max="8957" width="9.109375" style="6"/>
    <col min="8958" max="8958" width="9" style="6" customWidth="1"/>
    <col min="8959" max="8959" width="36.88671875" style="6" customWidth="1"/>
    <col min="8960" max="8960" width="10.109375" style="6" customWidth="1"/>
    <col min="8961" max="8961" width="7.6640625" style="6" customWidth="1"/>
    <col min="8962" max="8962" width="7.33203125" style="6" customWidth="1"/>
    <col min="8963" max="8963" width="6.5546875" style="6" customWidth="1"/>
    <col min="8964" max="8964" width="6.6640625" style="6" customWidth="1"/>
    <col min="8965" max="8965" width="6.88671875" style="6" customWidth="1"/>
    <col min="8966" max="8966" width="5.33203125" style="6" customWidth="1"/>
    <col min="8967" max="8974" width="5.6640625" style="6" customWidth="1"/>
    <col min="8975" max="9213" width="9.109375" style="6"/>
    <col min="9214" max="9214" width="9" style="6" customWidth="1"/>
    <col min="9215" max="9215" width="36.88671875" style="6" customWidth="1"/>
    <col min="9216" max="9216" width="10.109375" style="6" customWidth="1"/>
    <col min="9217" max="9217" width="7.6640625" style="6" customWidth="1"/>
    <col min="9218" max="9218" width="7.33203125" style="6" customWidth="1"/>
    <col min="9219" max="9219" width="6.5546875" style="6" customWidth="1"/>
    <col min="9220" max="9220" width="6.6640625" style="6" customWidth="1"/>
    <col min="9221" max="9221" width="6.88671875" style="6" customWidth="1"/>
    <col min="9222" max="9222" width="5.33203125" style="6" customWidth="1"/>
    <col min="9223" max="9230" width="5.6640625" style="6" customWidth="1"/>
    <col min="9231" max="9469" width="9.109375" style="6"/>
    <col min="9470" max="9470" width="9" style="6" customWidth="1"/>
    <col min="9471" max="9471" width="36.88671875" style="6" customWidth="1"/>
    <col min="9472" max="9472" width="10.109375" style="6" customWidth="1"/>
    <col min="9473" max="9473" width="7.6640625" style="6" customWidth="1"/>
    <col min="9474" max="9474" width="7.33203125" style="6" customWidth="1"/>
    <col min="9475" max="9475" width="6.5546875" style="6" customWidth="1"/>
    <col min="9476" max="9476" width="6.6640625" style="6" customWidth="1"/>
    <col min="9477" max="9477" width="6.88671875" style="6" customWidth="1"/>
    <col min="9478" max="9478" width="5.33203125" style="6" customWidth="1"/>
    <col min="9479" max="9486" width="5.6640625" style="6" customWidth="1"/>
    <col min="9487" max="9725" width="9.109375" style="6"/>
    <col min="9726" max="9726" width="9" style="6" customWidth="1"/>
    <col min="9727" max="9727" width="36.88671875" style="6" customWidth="1"/>
    <col min="9728" max="9728" width="10.109375" style="6" customWidth="1"/>
    <col min="9729" max="9729" width="7.6640625" style="6" customWidth="1"/>
    <col min="9730" max="9730" width="7.33203125" style="6" customWidth="1"/>
    <col min="9731" max="9731" width="6.5546875" style="6" customWidth="1"/>
    <col min="9732" max="9732" width="6.6640625" style="6" customWidth="1"/>
    <col min="9733" max="9733" width="6.88671875" style="6" customWidth="1"/>
    <col min="9734" max="9734" width="5.33203125" style="6" customWidth="1"/>
    <col min="9735" max="9742" width="5.6640625" style="6" customWidth="1"/>
    <col min="9743" max="9981" width="9.109375" style="6"/>
    <col min="9982" max="9982" width="9" style="6" customWidth="1"/>
    <col min="9983" max="9983" width="36.88671875" style="6" customWidth="1"/>
    <col min="9984" max="9984" width="10.109375" style="6" customWidth="1"/>
    <col min="9985" max="9985" width="7.6640625" style="6" customWidth="1"/>
    <col min="9986" max="9986" width="7.33203125" style="6" customWidth="1"/>
    <col min="9987" max="9987" width="6.5546875" style="6" customWidth="1"/>
    <col min="9988" max="9988" width="6.6640625" style="6" customWidth="1"/>
    <col min="9989" max="9989" width="6.88671875" style="6" customWidth="1"/>
    <col min="9990" max="9990" width="5.33203125" style="6" customWidth="1"/>
    <col min="9991" max="9998" width="5.6640625" style="6" customWidth="1"/>
    <col min="9999" max="10237" width="9.109375" style="6"/>
    <col min="10238" max="10238" width="9" style="6" customWidth="1"/>
    <col min="10239" max="10239" width="36.88671875" style="6" customWidth="1"/>
    <col min="10240" max="10240" width="10.109375" style="6" customWidth="1"/>
    <col min="10241" max="10241" width="7.6640625" style="6" customWidth="1"/>
    <col min="10242" max="10242" width="7.33203125" style="6" customWidth="1"/>
    <col min="10243" max="10243" width="6.5546875" style="6" customWidth="1"/>
    <col min="10244" max="10244" width="6.6640625" style="6" customWidth="1"/>
    <col min="10245" max="10245" width="6.88671875" style="6" customWidth="1"/>
    <col min="10246" max="10246" width="5.33203125" style="6" customWidth="1"/>
    <col min="10247" max="10254" width="5.6640625" style="6" customWidth="1"/>
    <col min="10255" max="10493" width="9.109375" style="6"/>
    <col min="10494" max="10494" width="9" style="6" customWidth="1"/>
    <col min="10495" max="10495" width="36.88671875" style="6" customWidth="1"/>
    <col min="10496" max="10496" width="10.109375" style="6" customWidth="1"/>
    <col min="10497" max="10497" width="7.6640625" style="6" customWidth="1"/>
    <col min="10498" max="10498" width="7.33203125" style="6" customWidth="1"/>
    <col min="10499" max="10499" width="6.5546875" style="6" customWidth="1"/>
    <col min="10500" max="10500" width="6.6640625" style="6" customWidth="1"/>
    <col min="10501" max="10501" width="6.88671875" style="6" customWidth="1"/>
    <col min="10502" max="10502" width="5.33203125" style="6" customWidth="1"/>
    <col min="10503" max="10510" width="5.6640625" style="6" customWidth="1"/>
    <col min="10511" max="10749" width="9.109375" style="6"/>
    <col min="10750" max="10750" width="9" style="6" customWidth="1"/>
    <col min="10751" max="10751" width="36.88671875" style="6" customWidth="1"/>
    <col min="10752" max="10752" width="10.109375" style="6" customWidth="1"/>
    <col min="10753" max="10753" width="7.6640625" style="6" customWidth="1"/>
    <col min="10754" max="10754" width="7.33203125" style="6" customWidth="1"/>
    <col min="10755" max="10755" width="6.5546875" style="6" customWidth="1"/>
    <col min="10756" max="10756" width="6.6640625" style="6" customWidth="1"/>
    <col min="10757" max="10757" width="6.88671875" style="6" customWidth="1"/>
    <col min="10758" max="10758" width="5.33203125" style="6" customWidth="1"/>
    <col min="10759" max="10766" width="5.6640625" style="6" customWidth="1"/>
    <col min="10767" max="11005" width="9.109375" style="6"/>
    <col min="11006" max="11006" width="9" style="6" customWidth="1"/>
    <col min="11007" max="11007" width="36.88671875" style="6" customWidth="1"/>
    <col min="11008" max="11008" width="10.109375" style="6" customWidth="1"/>
    <col min="11009" max="11009" width="7.6640625" style="6" customWidth="1"/>
    <col min="11010" max="11010" width="7.33203125" style="6" customWidth="1"/>
    <col min="11011" max="11011" width="6.5546875" style="6" customWidth="1"/>
    <col min="11012" max="11012" width="6.6640625" style="6" customWidth="1"/>
    <col min="11013" max="11013" width="6.88671875" style="6" customWidth="1"/>
    <col min="11014" max="11014" width="5.33203125" style="6" customWidth="1"/>
    <col min="11015" max="11022" width="5.6640625" style="6" customWidth="1"/>
    <col min="11023" max="11261" width="9.109375" style="6"/>
    <col min="11262" max="11262" width="9" style="6" customWidth="1"/>
    <col min="11263" max="11263" width="36.88671875" style="6" customWidth="1"/>
    <col min="11264" max="11264" width="10.109375" style="6" customWidth="1"/>
    <col min="11265" max="11265" width="7.6640625" style="6" customWidth="1"/>
    <col min="11266" max="11266" width="7.33203125" style="6" customWidth="1"/>
    <col min="11267" max="11267" width="6.5546875" style="6" customWidth="1"/>
    <col min="11268" max="11268" width="6.6640625" style="6" customWidth="1"/>
    <col min="11269" max="11269" width="6.88671875" style="6" customWidth="1"/>
    <col min="11270" max="11270" width="5.33203125" style="6" customWidth="1"/>
    <col min="11271" max="11278" width="5.6640625" style="6" customWidth="1"/>
    <col min="11279" max="11517" width="9.109375" style="6"/>
    <col min="11518" max="11518" width="9" style="6" customWidth="1"/>
    <col min="11519" max="11519" width="36.88671875" style="6" customWidth="1"/>
    <col min="11520" max="11520" width="10.109375" style="6" customWidth="1"/>
    <col min="11521" max="11521" width="7.6640625" style="6" customWidth="1"/>
    <col min="11522" max="11522" width="7.33203125" style="6" customWidth="1"/>
    <col min="11523" max="11523" width="6.5546875" style="6" customWidth="1"/>
    <col min="11524" max="11524" width="6.6640625" style="6" customWidth="1"/>
    <col min="11525" max="11525" width="6.88671875" style="6" customWidth="1"/>
    <col min="11526" max="11526" width="5.33203125" style="6" customWidth="1"/>
    <col min="11527" max="11534" width="5.6640625" style="6" customWidth="1"/>
    <col min="11535" max="11773" width="9.109375" style="6"/>
    <col min="11774" max="11774" width="9" style="6" customWidth="1"/>
    <col min="11775" max="11775" width="36.88671875" style="6" customWidth="1"/>
    <col min="11776" max="11776" width="10.109375" style="6" customWidth="1"/>
    <col min="11777" max="11777" width="7.6640625" style="6" customWidth="1"/>
    <col min="11778" max="11778" width="7.33203125" style="6" customWidth="1"/>
    <col min="11779" max="11779" width="6.5546875" style="6" customWidth="1"/>
    <col min="11780" max="11780" width="6.6640625" style="6" customWidth="1"/>
    <col min="11781" max="11781" width="6.88671875" style="6" customWidth="1"/>
    <col min="11782" max="11782" width="5.33203125" style="6" customWidth="1"/>
    <col min="11783" max="11790" width="5.6640625" style="6" customWidth="1"/>
    <col min="11791" max="12029" width="9.109375" style="6"/>
    <col min="12030" max="12030" width="9" style="6" customWidth="1"/>
    <col min="12031" max="12031" width="36.88671875" style="6" customWidth="1"/>
    <col min="12032" max="12032" width="10.109375" style="6" customWidth="1"/>
    <col min="12033" max="12033" width="7.6640625" style="6" customWidth="1"/>
    <col min="12034" max="12034" width="7.33203125" style="6" customWidth="1"/>
    <col min="12035" max="12035" width="6.5546875" style="6" customWidth="1"/>
    <col min="12036" max="12036" width="6.6640625" style="6" customWidth="1"/>
    <col min="12037" max="12037" width="6.88671875" style="6" customWidth="1"/>
    <col min="12038" max="12038" width="5.33203125" style="6" customWidth="1"/>
    <col min="12039" max="12046" width="5.6640625" style="6" customWidth="1"/>
    <col min="12047" max="12285" width="9.109375" style="6"/>
    <col min="12286" max="12286" width="9" style="6" customWidth="1"/>
    <col min="12287" max="12287" width="36.88671875" style="6" customWidth="1"/>
    <col min="12288" max="12288" width="10.109375" style="6" customWidth="1"/>
    <col min="12289" max="12289" width="7.6640625" style="6" customWidth="1"/>
    <col min="12290" max="12290" width="7.33203125" style="6" customWidth="1"/>
    <col min="12291" max="12291" width="6.5546875" style="6" customWidth="1"/>
    <col min="12292" max="12292" width="6.6640625" style="6" customWidth="1"/>
    <col min="12293" max="12293" width="6.88671875" style="6" customWidth="1"/>
    <col min="12294" max="12294" width="5.33203125" style="6" customWidth="1"/>
    <col min="12295" max="12302" width="5.6640625" style="6" customWidth="1"/>
    <col min="12303" max="12541" width="9.109375" style="6"/>
    <col min="12542" max="12542" width="9" style="6" customWidth="1"/>
    <col min="12543" max="12543" width="36.88671875" style="6" customWidth="1"/>
    <col min="12544" max="12544" width="10.109375" style="6" customWidth="1"/>
    <col min="12545" max="12545" width="7.6640625" style="6" customWidth="1"/>
    <col min="12546" max="12546" width="7.33203125" style="6" customWidth="1"/>
    <col min="12547" max="12547" width="6.5546875" style="6" customWidth="1"/>
    <col min="12548" max="12548" width="6.6640625" style="6" customWidth="1"/>
    <col min="12549" max="12549" width="6.88671875" style="6" customWidth="1"/>
    <col min="12550" max="12550" width="5.33203125" style="6" customWidth="1"/>
    <col min="12551" max="12558" width="5.6640625" style="6" customWidth="1"/>
    <col min="12559" max="12797" width="9.109375" style="6"/>
    <col min="12798" max="12798" width="9" style="6" customWidth="1"/>
    <col min="12799" max="12799" width="36.88671875" style="6" customWidth="1"/>
    <col min="12800" max="12800" width="10.109375" style="6" customWidth="1"/>
    <col min="12801" max="12801" width="7.6640625" style="6" customWidth="1"/>
    <col min="12802" max="12802" width="7.33203125" style="6" customWidth="1"/>
    <col min="12803" max="12803" width="6.5546875" style="6" customWidth="1"/>
    <col min="12804" max="12804" width="6.6640625" style="6" customWidth="1"/>
    <col min="12805" max="12805" width="6.88671875" style="6" customWidth="1"/>
    <col min="12806" max="12806" width="5.33203125" style="6" customWidth="1"/>
    <col min="12807" max="12814" width="5.6640625" style="6" customWidth="1"/>
    <col min="12815" max="13053" width="9.109375" style="6"/>
    <col min="13054" max="13054" width="9" style="6" customWidth="1"/>
    <col min="13055" max="13055" width="36.88671875" style="6" customWidth="1"/>
    <col min="13056" max="13056" width="10.109375" style="6" customWidth="1"/>
    <col min="13057" max="13057" width="7.6640625" style="6" customWidth="1"/>
    <col min="13058" max="13058" width="7.33203125" style="6" customWidth="1"/>
    <col min="13059" max="13059" width="6.5546875" style="6" customWidth="1"/>
    <col min="13060" max="13060" width="6.6640625" style="6" customWidth="1"/>
    <col min="13061" max="13061" width="6.88671875" style="6" customWidth="1"/>
    <col min="13062" max="13062" width="5.33203125" style="6" customWidth="1"/>
    <col min="13063" max="13070" width="5.6640625" style="6" customWidth="1"/>
    <col min="13071" max="13309" width="9.109375" style="6"/>
    <col min="13310" max="13310" width="9" style="6" customWidth="1"/>
    <col min="13311" max="13311" width="36.88671875" style="6" customWidth="1"/>
    <col min="13312" max="13312" width="10.109375" style="6" customWidth="1"/>
    <col min="13313" max="13313" width="7.6640625" style="6" customWidth="1"/>
    <col min="13314" max="13314" width="7.33203125" style="6" customWidth="1"/>
    <col min="13315" max="13315" width="6.5546875" style="6" customWidth="1"/>
    <col min="13316" max="13316" width="6.6640625" style="6" customWidth="1"/>
    <col min="13317" max="13317" width="6.88671875" style="6" customWidth="1"/>
    <col min="13318" max="13318" width="5.33203125" style="6" customWidth="1"/>
    <col min="13319" max="13326" width="5.6640625" style="6" customWidth="1"/>
    <col min="13327" max="13565" width="9.109375" style="6"/>
    <col min="13566" max="13566" width="9" style="6" customWidth="1"/>
    <col min="13567" max="13567" width="36.88671875" style="6" customWidth="1"/>
    <col min="13568" max="13568" width="10.109375" style="6" customWidth="1"/>
    <col min="13569" max="13569" width="7.6640625" style="6" customWidth="1"/>
    <col min="13570" max="13570" width="7.33203125" style="6" customWidth="1"/>
    <col min="13571" max="13571" width="6.5546875" style="6" customWidth="1"/>
    <col min="13572" max="13572" width="6.6640625" style="6" customWidth="1"/>
    <col min="13573" max="13573" width="6.88671875" style="6" customWidth="1"/>
    <col min="13574" max="13574" width="5.33203125" style="6" customWidth="1"/>
    <col min="13575" max="13582" width="5.6640625" style="6" customWidth="1"/>
    <col min="13583" max="13821" width="9.109375" style="6"/>
    <col min="13822" max="13822" width="9" style="6" customWidth="1"/>
    <col min="13823" max="13823" width="36.88671875" style="6" customWidth="1"/>
    <col min="13824" max="13824" width="10.109375" style="6" customWidth="1"/>
    <col min="13825" max="13825" width="7.6640625" style="6" customWidth="1"/>
    <col min="13826" max="13826" width="7.33203125" style="6" customWidth="1"/>
    <col min="13827" max="13827" width="6.5546875" style="6" customWidth="1"/>
    <col min="13828" max="13828" width="6.6640625" style="6" customWidth="1"/>
    <col min="13829" max="13829" width="6.88671875" style="6" customWidth="1"/>
    <col min="13830" max="13830" width="5.33203125" style="6" customWidth="1"/>
    <col min="13831" max="13838" width="5.6640625" style="6" customWidth="1"/>
    <col min="13839" max="14077" width="9.109375" style="6"/>
    <col min="14078" max="14078" width="9" style="6" customWidth="1"/>
    <col min="14079" max="14079" width="36.88671875" style="6" customWidth="1"/>
    <col min="14080" max="14080" width="10.109375" style="6" customWidth="1"/>
    <col min="14081" max="14081" width="7.6640625" style="6" customWidth="1"/>
    <col min="14082" max="14082" width="7.33203125" style="6" customWidth="1"/>
    <col min="14083" max="14083" width="6.5546875" style="6" customWidth="1"/>
    <col min="14084" max="14084" width="6.6640625" style="6" customWidth="1"/>
    <col min="14085" max="14085" width="6.88671875" style="6" customWidth="1"/>
    <col min="14086" max="14086" width="5.33203125" style="6" customWidth="1"/>
    <col min="14087" max="14094" width="5.6640625" style="6" customWidth="1"/>
    <col min="14095" max="14333" width="9.109375" style="6"/>
    <col min="14334" max="14334" width="9" style="6" customWidth="1"/>
    <col min="14335" max="14335" width="36.88671875" style="6" customWidth="1"/>
    <col min="14336" max="14336" width="10.109375" style="6" customWidth="1"/>
    <col min="14337" max="14337" width="7.6640625" style="6" customWidth="1"/>
    <col min="14338" max="14338" width="7.33203125" style="6" customWidth="1"/>
    <col min="14339" max="14339" width="6.5546875" style="6" customWidth="1"/>
    <col min="14340" max="14340" width="6.6640625" style="6" customWidth="1"/>
    <col min="14341" max="14341" width="6.88671875" style="6" customWidth="1"/>
    <col min="14342" max="14342" width="5.33203125" style="6" customWidth="1"/>
    <col min="14343" max="14350" width="5.6640625" style="6" customWidth="1"/>
    <col min="14351" max="14589" width="9.109375" style="6"/>
    <col min="14590" max="14590" width="9" style="6" customWidth="1"/>
    <col min="14591" max="14591" width="36.88671875" style="6" customWidth="1"/>
    <col min="14592" max="14592" width="10.109375" style="6" customWidth="1"/>
    <col min="14593" max="14593" width="7.6640625" style="6" customWidth="1"/>
    <col min="14594" max="14594" width="7.33203125" style="6" customWidth="1"/>
    <col min="14595" max="14595" width="6.5546875" style="6" customWidth="1"/>
    <col min="14596" max="14596" width="6.6640625" style="6" customWidth="1"/>
    <col min="14597" max="14597" width="6.88671875" style="6" customWidth="1"/>
    <col min="14598" max="14598" width="5.33203125" style="6" customWidth="1"/>
    <col min="14599" max="14606" width="5.6640625" style="6" customWidth="1"/>
    <col min="14607" max="14845" width="9.109375" style="6"/>
    <col min="14846" max="14846" width="9" style="6" customWidth="1"/>
    <col min="14847" max="14847" width="36.88671875" style="6" customWidth="1"/>
    <col min="14848" max="14848" width="10.109375" style="6" customWidth="1"/>
    <col min="14849" max="14849" width="7.6640625" style="6" customWidth="1"/>
    <col min="14850" max="14850" width="7.33203125" style="6" customWidth="1"/>
    <col min="14851" max="14851" width="6.5546875" style="6" customWidth="1"/>
    <col min="14852" max="14852" width="6.6640625" style="6" customWidth="1"/>
    <col min="14853" max="14853" width="6.88671875" style="6" customWidth="1"/>
    <col min="14854" max="14854" width="5.33203125" style="6" customWidth="1"/>
    <col min="14855" max="14862" width="5.6640625" style="6" customWidth="1"/>
    <col min="14863" max="15101" width="9.109375" style="6"/>
    <col min="15102" max="15102" width="9" style="6" customWidth="1"/>
    <col min="15103" max="15103" width="36.88671875" style="6" customWidth="1"/>
    <col min="15104" max="15104" width="10.109375" style="6" customWidth="1"/>
    <col min="15105" max="15105" width="7.6640625" style="6" customWidth="1"/>
    <col min="15106" max="15106" width="7.33203125" style="6" customWidth="1"/>
    <col min="15107" max="15107" width="6.5546875" style="6" customWidth="1"/>
    <col min="15108" max="15108" width="6.6640625" style="6" customWidth="1"/>
    <col min="15109" max="15109" width="6.88671875" style="6" customWidth="1"/>
    <col min="15110" max="15110" width="5.33203125" style="6" customWidth="1"/>
    <col min="15111" max="15118" width="5.6640625" style="6" customWidth="1"/>
    <col min="15119" max="15357" width="9.109375" style="6"/>
    <col min="15358" max="15358" width="9" style="6" customWidth="1"/>
    <col min="15359" max="15359" width="36.88671875" style="6" customWidth="1"/>
    <col min="15360" max="15360" width="10.109375" style="6" customWidth="1"/>
    <col min="15361" max="15361" width="7.6640625" style="6" customWidth="1"/>
    <col min="15362" max="15362" width="7.33203125" style="6" customWidth="1"/>
    <col min="15363" max="15363" width="6.5546875" style="6" customWidth="1"/>
    <col min="15364" max="15364" width="6.6640625" style="6" customWidth="1"/>
    <col min="15365" max="15365" width="6.88671875" style="6" customWidth="1"/>
    <col min="15366" max="15366" width="5.33203125" style="6" customWidth="1"/>
    <col min="15367" max="15374" width="5.6640625" style="6" customWidth="1"/>
    <col min="15375" max="15613" width="9.109375" style="6"/>
    <col min="15614" max="15614" width="9" style="6" customWidth="1"/>
    <col min="15615" max="15615" width="36.88671875" style="6" customWidth="1"/>
    <col min="15616" max="15616" width="10.109375" style="6" customWidth="1"/>
    <col min="15617" max="15617" width="7.6640625" style="6" customWidth="1"/>
    <col min="15618" max="15618" width="7.33203125" style="6" customWidth="1"/>
    <col min="15619" max="15619" width="6.5546875" style="6" customWidth="1"/>
    <col min="15620" max="15620" width="6.6640625" style="6" customWidth="1"/>
    <col min="15621" max="15621" width="6.88671875" style="6" customWidth="1"/>
    <col min="15622" max="15622" width="5.33203125" style="6" customWidth="1"/>
    <col min="15623" max="15630" width="5.6640625" style="6" customWidth="1"/>
    <col min="15631" max="15869" width="9.109375" style="6"/>
    <col min="15870" max="15870" width="9" style="6" customWidth="1"/>
    <col min="15871" max="15871" width="36.88671875" style="6" customWidth="1"/>
    <col min="15872" max="15872" width="10.109375" style="6" customWidth="1"/>
    <col min="15873" max="15873" width="7.6640625" style="6" customWidth="1"/>
    <col min="15874" max="15874" width="7.33203125" style="6" customWidth="1"/>
    <col min="15875" max="15875" width="6.5546875" style="6" customWidth="1"/>
    <col min="15876" max="15876" width="6.6640625" style="6" customWidth="1"/>
    <col min="15877" max="15877" width="6.88671875" style="6" customWidth="1"/>
    <col min="15878" max="15878" width="5.33203125" style="6" customWidth="1"/>
    <col min="15879" max="15886" width="5.6640625" style="6" customWidth="1"/>
    <col min="15887" max="16125" width="9.109375" style="6"/>
    <col min="16126" max="16126" width="9" style="6" customWidth="1"/>
    <col min="16127" max="16127" width="36.88671875" style="6" customWidth="1"/>
    <col min="16128" max="16128" width="10.109375" style="6" customWidth="1"/>
    <col min="16129" max="16129" width="7.6640625" style="6" customWidth="1"/>
    <col min="16130" max="16130" width="7.33203125" style="6" customWidth="1"/>
    <col min="16131" max="16131" width="6.5546875" style="6" customWidth="1"/>
    <col min="16132" max="16132" width="6.6640625" style="6" customWidth="1"/>
    <col min="16133" max="16133" width="6.88671875" style="6" customWidth="1"/>
    <col min="16134" max="16134" width="5.33203125" style="6" customWidth="1"/>
    <col min="16135" max="16142" width="5.6640625" style="6" customWidth="1"/>
    <col min="16143" max="16381" width="9.109375" style="6"/>
    <col min="16382" max="16384" width="9.109375" style="6" customWidth="1"/>
  </cols>
  <sheetData>
    <row r="1" spans="1:17" ht="15.75" customHeight="1" x14ac:dyDescent="0.25">
      <c r="A1" s="370" t="s">
        <v>384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17" ht="21" customHeight="1" thickBot="1" x14ac:dyDescent="0.3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</row>
    <row r="3" spans="1:17" ht="12.75" customHeight="1" x14ac:dyDescent="0.25">
      <c r="A3" s="371" t="s">
        <v>43</v>
      </c>
      <c r="B3" s="374" t="s">
        <v>146</v>
      </c>
      <c r="C3" s="377" t="s">
        <v>293</v>
      </c>
      <c r="D3" s="380" t="s">
        <v>44</v>
      </c>
      <c r="E3" s="381"/>
      <c r="F3" s="381"/>
      <c r="G3" s="381"/>
      <c r="H3" s="381"/>
      <c r="I3" s="382"/>
      <c r="J3" s="385" t="s">
        <v>294</v>
      </c>
      <c r="K3" s="386"/>
      <c r="L3" s="386"/>
      <c r="M3" s="386"/>
      <c r="N3" s="386"/>
      <c r="O3" s="386"/>
      <c r="P3" s="386"/>
      <c r="Q3" s="387"/>
    </row>
    <row r="4" spans="1:17" ht="16.5" customHeight="1" thickBot="1" x14ac:dyDescent="0.3">
      <c r="A4" s="372"/>
      <c r="B4" s="375"/>
      <c r="C4" s="378"/>
      <c r="D4" s="383"/>
      <c r="E4" s="354"/>
      <c r="F4" s="354"/>
      <c r="G4" s="354"/>
      <c r="H4" s="354"/>
      <c r="I4" s="384"/>
      <c r="J4" s="388"/>
      <c r="K4" s="389"/>
      <c r="L4" s="389"/>
      <c r="M4" s="389"/>
      <c r="N4" s="389"/>
      <c r="O4" s="389"/>
      <c r="P4" s="389"/>
      <c r="Q4" s="390"/>
    </row>
    <row r="5" spans="1:17" ht="14.25" customHeight="1" thickBot="1" x14ac:dyDescent="0.3">
      <c r="A5" s="372"/>
      <c r="B5" s="375"/>
      <c r="C5" s="378"/>
      <c r="D5" s="391" t="s">
        <v>45</v>
      </c>
      <c r="E5" s="393" t="s">
        <v>295</v>
      </c>
      <c r="F5" s="396" t="s">
        <v>47</v>
      </c>
      <c r="G5" s="397"/>
      <c r="H5" s="397"/>
      <c r="I5" s="398"/>
      <c r="J5" s="399" t="s">
        <v>48</v>
      </c>
      <c r="K5" s="400"/>
      <c r="L5" s="400" t="s">
        <v>49</v>
      </c>
      <c r="M5" s="400"/>
      <c r="N5" s="400" t="s">
        <v>50</v>
      </c>
      <c r="O5" s="400"/>
      <c r="P5" s="400" t="s">
        <v>121</v>
      </c>
      <c r="Q5" s="401"/>
    </row>
    <row r="6" spans="1:17" ht="15" customHeight="1" x14ac:dyDescent="0.25">
      <c r="A6" s="372"/>
      <c r="B6" s="375"/>
      <c r="C6" s="378"/>
      <c r="D6" s="392"/>
      <c r="E6" s="394"/>
      <c r="F6" s="367" t="s">
        <v>46</v>
      </c>
      <c r="G6" s="332" t="s">
        <v>296</v>
      </c>
      <c r="H6" s="333"/>
      <c r="I6" s="404"/>
      <c r="J6" s="405" t="s">
        <v>396</v>
      </c>
      <c r="K6" s="343" t="s">
        <v>397</v>
      </c>
      <c r="L6" s="343" t="s">
        <v>398</v>
      </c>
      <c r="M6" s="343" t="s">
        <v>399</v>
      </c>
      <c r="N6" s="343" t="s">
        <v>400</v>
      </c>
      <c r="O6" s="343" t="s">
        <v>401</v>
      </c>
      <c r="P6" s="343" t="s">
        <v>402</v>
      </c>
      <c r="Q6" s="346" t="s">
        <v>403</v>
      </c>
    </row>
    <row r="7" spans="1:17" ht="12.75" customHeight="1" x14ac:dyDescent="0.25">
      <c r="A7" s="372"/>
      <c r="B7" s="375"/>
      <c r="C7" s="378"/>
      <c r="D7" s="392"/>
      <c r="E7" s="394"/>
      <c r="F7" s="402"/>
      <c r="G7" s="349" t="s">
        <v>297</v>
      </c>
      <c r="H7" s="352" t="s">
        <v>298</v>
      </c>
      <c r="I7" s="355" t="s">
        <v>299</v>
      </c>
      <c r="J7" s="406"/>
      <c r="K7" s="344"/>
      <c r="L7" s="344"/>
      <c r="M7" s="344"/>
      <c r="N7" s="344"/>
      <c r="O7" s="344"/>
      <c r="P7" s="344"/>
      <c r="Q7" s="347"/>
    </row>
    <row r="8" spans="1:17" ht="12.75" customHeight="1" x14ac:dyDescent="0.25">
      <c r="A8" s="372"/>
      <c r="B8" s="375"/>
      <c r="C8" s="378"/>
      <c r="D8" s="392"/>
      <c r="E8" s="394"/>
      <c r="F8" s="402"/>
      <c r="G8" s="350"/>
      <c r="H8" s="353"/>
      <c r="I8" s="356"/>
      <c r="J8" s="406"/>
      <c r="K8" s="344"/>
      <c r="L8" s="344"/>
      <c r="M8" s="344"/>
      <c r="N8" s="344"/>
      <c r="O8" s="344"/>
      <c r="P8" s="344"/>
      <c r="Q8" s="347"/>
    </row>
    <row r="9" spans="1:17" ht="12.75" customHeight="1" x14ac:dyDescent="0.25">
      <c r="A9" s="372"/>
      <c r="B9" s="375"/>
      <c r="C9" s="378"/>
      <c r="D9" s="392"/>
      <c r="E9" s="394"/>
      <c r="F9" s="402"/>
      <c r="G9" s="350"/>
      <c r="H9" s="353"/>
      <c r="I9" s="356"/>
      <c r="J9" s="406"/>
      <c r="K9" s="344"/>
      <c r="L9" s="344"/>
      <c r="M9" s="344"/>
      <c r="N9" s="344"/>
      <c r="O9" s="344"/>
      <c r="P9" s="344"/>
      <c r="Q9" s="347"/>
    </row>
    <row r="10" spans="1:17" ht="12.75" customHeight="1" x14ac:dyDescent="0.25">
      <c r="A10" s="372"/>
      <c r="B10" s="375"/>
      <c r="C10" s="378"/>
      <c r="D10" s="392"/>
      <c r="E10" s="394"/>
      <c r="F10" s="402"/>
      <c r="G10" s="350"/>
      <c r="H10" s="353"/>
      <c r="I10" s="356"/>
      <c r="J10" s="406"/>
      <c r="K10" s="344"/>
      <c r="L10" s="344"/>
      <c r="M10" s="344"/>
      <c r="N10" s="344"/>
      <c r="O10" s="344"/>
      <c r="P10" s="344"/>
      <c r="Q10" s="347"/>
    </row>
    <row r="11" spans="1:17" ht="12.75" customHeight="1" x14ac:dyDescent="0.25">
      <c r="A11" s="372"/>
      <c r="B11" s="375"/>
      <c r="C11" s="378"/>
      <c r="D11" s="392"/>
      <c r="E11" s="394"/>
      <c r="F11" s="402"/>
      <c r="G11" s="350"/>
      <c r="H11" s="353"/>
      <c r="I11" s="356"/>
      <c r="J11" s="406"/>
      <c r="K11" s="344"/>
      <c r="L11" s="344"/>
      <c r="M11" s="344"/>
      <c r="N11" s="344"/>
      <c r="O11" s="344"/>
      <c r="P11" s="344"/>
      <c r="Q11" s="347"/>
    </row>
    <row r="12" spans="1:17" ht="12.75" customHeight="1" x14ac:dyDescent="0.25">
      <c r="A12" s="372"/>
      <c r="B12" s="375"/>
      <c r="C12" s="378"/>
      <c r="D12" s="392"/>
      <c r="E12" s="394"/>
      <c r="F12" s="402"/>
      <c r="G12" s="350"/>
      <c r="H12" s="353"/>
      <c r="I12" s="356"/>
      <c r="J12" s="406"/>
      <c r="K12" s="344"/>
      <c r="L12" s="344"/>
      <c r="M12" s="344"/>
      <c r="N12" s="344"/>
      <c r="O12" s="344"/>
      <c r="P12" s="344"/>
      <c r="Q12" s="347"/>
    </row>
    <row r="13" spans="1:17" ht="12.75" customHeight="1" thickBot="1" x14ac:dyDescent="0.3">
      <c r="A13" s="373"/>
      <c r="B13" s="376"/>
      <c r="C13" s="379"/>
      <c r="D13" s="383"/>
      <c r="E13" s="395"/>
      <c r="F13" s="403"/>
      <c r="G13" s="351"/>
      <c r="H13" s="354"/>
      <c r="I13" s="357"/>
      <c r="J13" s="407"/>
      <c r="K13" s="345"/>
      <c r="L13" s="345"/>
      <c r="M13" s="345"/>
      <c r="N13" s="345"/>
      <c r="O13" s="345"/>
      <c r="P13" s="345"/>
      <c r="Q13" s="348"/>
    </row>
    <row r="14" spans="1:17" s="52" customFormat="1" ht="15" customHeight="1" thickBot="1" x14ac:dyDescent="0.3">
      <c r="A14" s="195">
        <v>1</v>
      </c>
      <c r="B14" s="179">
        <v>2</v>
      </c>
      <c r="C14" s="229">
        <v>3</v>
      </c>
      <c r="D14" s="240">
        <v>4</v>
      </c>
      <c r="E14" s="154">
        <v>5</v>
      </c>
      <c r="F14" s="174">
        <v>6</v>
      </c>
      <c r="G14" s="162">
        <v>7</v>
      </c>
      <c r="H14" s="138">
        <v>8</v>
      </c>
      <c r="I14" s="139">
        <v>9</v>
      </c>
      <c r="J14" s="162">
        <v>10</v>
      </c>
      <c r="K14" s="138">
        <v>11</v>
      </c>
      <c r="L14" s="138">
        <v>12</v>
      </c>
      <c r="M14" s="138">
        <v>13</v>
      </c>
      <c r="N14" s="138">
        <v>14</v>
      </c>
      <c r="O14" s="138">
        <v>15</v>
      </c>
      <c r="P14" s="138">
        <v>16</v>
      </c>
      <c r="Q14" s="139">
        <v>17</v>
      </c>
    </row>
    <row r="15" spans="1:17" s="52" customFormat="1" ht="10.5" hidden="1" customHeight="1" thickBot="1" x14ac:dyDescent="0.3">
      <c r="A15" s="196"/>
      <c r="B15" s="180"/>
      <c r="C15" s="230"/>
      <c r="D15" s="241"/>
      <c r="E15" s="155"/>
      <c r="F15" s="175"/>
      <c r="G15" s="163"/>
      <c r="H15" s="131"/>
      <c r="I15" s="135"/>
      <c r="J15" s="163"/>
      <c r="K15" s="131"/>
      <c r="L15" s="131"/>
      <c r="M15" s="131"/>
      <c r="N15" s="131"/>
      <c r="O15" s="131"/>
      <c r="P15" s="131"/>
      <c r="Q15" s="135"/>
    </row>
    <row r="16" spans="1:17" s="52" customFormat="1" ht="13.5" hidden="1" customHeight="1" thickBot="1" x14ac:dyDescent="0.3">
      <c r="A16" s="197" t="s">
        <v>300</v>
      </c>
      <c r="B16" s="181" t="s">
        <v>301</v>
      </c>
      <c r="C16" s="231"/>
      <c r="D16" s="242">
        <f t="shared" ref="D16:D28" si="0">SUM(E16:F16)</f>
        <v>0</v>
      </c>
      <c r="E16" s="156">
        <f>SUM(E17+E29)</f>
        <v>0</v>
      </c>
      <c r="F16" s="176">
        <f>SUM(F17+F29)</f>
        <v>0</v>
      </c>
      <c r="G16" s="164">
        <f>SUM(G17+G29)</f>
        <v>0</v>
      </c>
      <c r="H16" s="114">
        <f>SUM(H17+H29)</f>
        <v>0</v>
      </c>
      <c r="I16" s="136"/>
      <c r="J16" s="164">
        <f>SUM(J17+J29)</f>
        <v>0</v>
      </c>
      <c r="K16" s="114">
        <f>SUM(K17+K29)</f>
        <v>0</v>
      </c>
      <c r="L16" s="114"/>
      <c r="M16" s="114"/>
      <c r="N16" s="114"/>
      <c r="O16" s="114"/>
      <c r="P16" s="114"/>
      <c r="Q16" s="136"/>
    </row>
    <row r="17" spans="1:17" s="52" customFormat="1" ht="25.5" hidden="1" customHeight="1" x14ac:dyDescent="0.25">
      <c r="A17" s="197" t="s">
        <v>302</v>
      </c>
      <c r="B17" s="182" t="s">
        <v>303</v>
      </c>
      <c r="C17" s="231"/>
      <c r="D17" s="242">
        <f>SUM(E17:F17)</f>
        <v>0</v>
      </c>
      <c r="E17" s="156">
        <f>SUM(E18:E28)</f>
        <v>0</v>
      </c>
      <c r="F17" s="176">
        <f>SUM(F18:F28)</f>
        <v>0</v>
      </c>
      <c r="G17" s="164">
        <f>SUM(G18:G28)</f>
        <v>0</v>
      </c>
      <c r="H17" s="114">
        <f>SUM(H18:H28)</f>
        <v>0</v>
      </c>
      <c r="I17" s="136"/>
      <c r="J17" s="164">
        <f>SUM(J18:J28)</f>
        <v>0</v>
      </c>
      <c r="K17" s="114">
        <f>SUM(K18:K28)</f>
        <v>0</v>
      </c>
      <c r="L17" s="114"/>
      <c r="M17" s="114"/>
      <c r="N17" s="114"/>
      <c r="O17" s="114"/>
      <c r="P17" s="114"/>
      <c r="Q17" s="136"/>
    </row>
    <row r="18" spans="1:17" s="52" customFormat="1" ht="12.75" hidden="1" customHeight="1" x14ac:dyDescent="0.25">
      <c r="A18" s="197" t="s">
        <v>304</v>
      </c>
      <c r="B18" s="183" t="s">
        <v>305</v>
      </c>
      <c r="C18" s="231"/>
      <c r="D18" s="242">
        <f t="shared" si="0"/>
        <v>0</v>
      </c>
      <c r="E18" s="156"/>
      <c r="F18" s="176"/>
      <c r="G18" s="164"/>
      <c r="H18" s="114"/>
      <c r="I18" s="136"/>
      <c r="J18" s="164"/>
      <c r="K18" s="114"/>
      <c r="L18" s="114"/>
      <c r="M18" s="114"/>
      <c r="N18" s="114"/>
      <c r="O18" s="114"/>
      <c r="P18" s="114"/>
      <c r="Q18" s="136"/>
    </row>
    <row r="19" spans="1:17" s="52" customFormat="1" ht="12.75" hidden="1" customHeight="1" x14ac:dyDescent="0.25">
      <c r="A19" s="197" t="s">
        <v>306</v>
      </c>
      <c r="B19" s="183" t="s">
        <v>71</v>
      </c>
      <c r="C19" s="231"/>
      <c r="D19" s="242">
        <f t="shared" si="0"/>
        <v>0</v>
      </c>
      <c r="E19" s="156"/>
      <c r="F19" s="176"/>
      <c r="G19" s="164"/>
      <c r="H19" s="114"/>
      <c r="I19" s="136"/>
      <c r="J19" s="164"/>
      <c r="K19" s="114"/>
      <c r="L19" s="114"/>
      <c r="M19" s="114"/>
      <c r="N19" s="114"/>
      <c r="O19" s="114"/>
      <c r="P19" s="114"/>
      <c r="Q19" s="136"/>
    </row>
    <row r="20" spans="1:17" s="52" customFormat="1" ht="12.75" hidden="1" customHeight="1" x14ac:dyDescent="0.25">
      <c r="A20" s="197" t="s">
        <v>307</v>
      </c>
      <c r="B20" s="183" t="s">
        <v>70</v>
      </c>
      <c r="C20" s="231"/>
      <c r="D20" s="242">
        <f t="shared" si="0"/>
        <v>0</v>
      </c>
      <c r="E20" s="156"/>
      <c r="F20" s="176"/>
      <c r="G20" s="164"/>
      <c r="H20" s="114"/>
      <c r="I20" s="136"/>
      <c r="J20" s="164"/>
      <c r="K20" s="114"/>
      <c r="L20" s="114"/>
      <c r="M20" s="114"/>
      <c r="N20" s="114"/>
      <c r="O20" s="114"/>
      <c r="P20" s="114"/>
      <c r="Q20" s="136"/>
    </row>
    <row r="21" spans="1:17" s="52" customFormat="1" ht="12.75" hidden="1" customHeight="1" x14ac:dyDescent="0.25">
      <c r="A21" s="197" t="s">
        <v>308</v>
      </c>
      <c r="B21" s="184" t="s">
        <v>72</v>
      </c>
      <c r="C21" s="231"/>
      <c r="D21" s="242">
        <f t="shared" si="0"/>
        <v>0</v>
      </c>
      <c r="E21" s="156"/>
      <c r="F21" s="176"/>
      <c r="G21" s="164"/>
      <c r="H21" s="114"/>
      <c r="I21" s="136"/>
      <c r="J21" s="164"/>
      <c r="K21" s="114"/>
      <c r="L21" s="114"/>
      <c r="M21" s="114"/>
      <c r="N21" s="114"/>
      <c r="O21" s="114"/>
      <c r="P21" s="114"/>
      <c r="Q21" s="136"/>
    </row>
    <row r="22" spans="1:17" s="52" customFormat="1" ht="12.75" hidden="1" customHeight="1" x14ac:dyDescent="0.25">
      <c r="A22" s="197" t="s">
        <v>309</v>
      </c>
      <c r="B22" s="184" t="s">
        <v>310</v>
      </c>
      <c r="C22" s="231"/>
      <c r="D22" s="242">
        <f t="shared" si="0"/>
        <v>0</v>
      </c>
      <c r="E22" s="156"/>
      <c r="F22" s="176"/>
      <c r="G22" s="164"/>
      <c r="H22" s="114"/>
      <c r="I22" s="136"/>
      <c r="J22" s="164"/>
      <c r="K22" s="114"/>
      <c r="L22" s="114"/>
      <c r="M22" s="114"/>
      <c r="N22" s="114"/>
      <c r="O22" s="114"/>
      <c r="P22" s="114"/>
      <c r="Q22" s="136"/>
    </row>
    <row r="23" spans="1:17" s="52" customFormat="1" ht="12.75" hidden="1" customHeight="1" x14ac:dyDescent="0.25">
      <c r="A23" s="197" t="s">
        <v>311</v>
      </c>
      <c r="B23" s="184" t="s">
        <v>312</v>
      </c>
      <c r="C23" s="231"/>
      <c r="D23" s="242">
        <f t="shared" si="0"/>
        <v>0</v>
      </c>
      <c r="E23" s="156"/>
      <c r="F23" s="176"/>
      <c r="G23" s="164"/>
      <c r="H23" s="114"/>
      <c r="I23" s="136"/>
      <c r="J23" s="164"/>
      <c r="K23" s="114"/>
      <c r="L23" s="114"/>
      <c r="M23" s="114"/>
      <c r="N23" s="114"/>
      <c r="O23" s="114"/>
      <c r="P23" s="114"/>
      <c r="Q23" s="136"/>
    </row>
    <row r="24" spans="1:17" s="52" customFormat="1" ht="14.25" hidden="1" customHeight="1" x14ac:dyDescent="0.25">
      <c r="A24" s="197" t="s">
        <v>313</v>
      </c>
      <c r="B24" s="183" t="s">
        <v>314</v>
      </c>
      <c r="C24" s="231"/>
      <c r="D24" s="242">
        <f t="shared" si="0"/>
        <v>0</v>
      </c>
      <c r="E24" s="156"/>
      <c r="F24" s="176"/>
      <c r="G24" s="164"/>
      <c r="H24" s="114"/>
      <c r="I24" s="136"/>
      <c r="J24" s="164"/>
      <c r="K24" s="114"/>
      <c r="L24" s="114"/>
      <c r="M24" s="114"/>
      <c r="N24" s="114"/>
      <c r="O24" s="114"/>
      <c r="P24" s="114"/>
      <c r="Q24" s="136"/>
    </row>
    <row r="25" spans="1:17" s="52" customFormat="1" ht="12.75" hidden="1" customHeight="1" x14ac:dyDescent="0.25">
      <c r="A25" s="197" t="s">
        <v>315</v>
      </c>
      <c r="B25" s="185" t="s">
        <v>316</v>
      </c>
      <c r="C25" s="231"/>
      <c r="D25" s="242">
        <f>SUM(E25:F25)</f>
        <v>0</v>
      </c>
      <c r="E25" s="156"/>
      <c r="F25" s="176"/>
      <c r="G25" s="164"/>
      <c r="H25" s="114"/>
      <c r="I25" s="136"/>
      <c r="J25" s="164"/>
      <c r="K25" s="114"/>
      <c r="L25" s="114"/>
      <c r="M25" s="114"/>
      <c r="N25" s="114"/>
      <c r="O25" s="114"/>
      <c r="P25" s="114"/>
      <c r="Q25" s="136"/>
    </row>
    <row r="26" spans="1:17" s="52" customFormat="1" ht="13.5" hidden="1" customHeight="1" x14ac:dyDescent="0.25">
      <c r="A26" s="197" t="s">
        <v>317</v>
      </c>
      <c r="B26" s="185" t="s">
        <v>318</v>
      </c>
      <c r="C26" s="231"/>
      <c r="D26" s="242">
        <f>SUM(E26:F26)</f>
        <v>0</v>
      </c>
      <c r="E26" s="156"/>
      <c r="F26" s="176"/>
      <c r="G26" s="164"/>
      <c r="H26" s="114"/>
      <c r="I26" s="136"/>
      <c r="J26" s="164"/>
      <c r="K26" s="114"/>
      <c r="L26" s="114"/>
      <c r="M26" s="114"/>
      <c r="N26" s="114"/>
      <c r="O26" s="114"/>
      <c r="P26" s="114"/>
      <c r="Q26" s="136"/>
    </row>
    <row r="27" spans="1:17" s="52" customFormat="1" ht="13.5" hidden="1" customHeight="1" x14ac:dyDescent="0.25">
      <c r="A27" s="197" t="s">
        <v>319</v>
      </c>
      <c r="B27" s="185" t="s">
        <v>320</v>
      </c>
      <c r="C27" s="231"/>
      <c r="D27" s="242">
        <f>SUM(E27:F27)</f>
        <v>0</v>
      </c>
      <c r="E27" s="156"/>
      <c r="F27" s="176"/>
      <c r="G27" s="164"/>
      <c r="H27" s="114"/>
      <c r="I27" s="136"/>
      <c r="J27" s="164"/>
      <c r="K27" s="114"/>
      <c r="L27" s="114"/>
      <c r="M27" s="114"/>
      <c r="N27" s="114"/>
      <c r="O27" s="114"/>
      <c r="P27" s="114"/>
      <c r="Q27" s="136"/>
    </row>
    <row r="28" spans="1:17" s="53" customFormat="1" ht="27" hidden="1" customHeight="1" x14ac:dyDescent="0.25">
      <c r="A28" s="197" t="s">
        <v>321</v>
      </c>
      <c r="B28" s="186" t="s">
        <v>322</v>
      </c>
      <c r="C28" s="231"/>
      <c r="D28" s="242">
        <f t="shared" si="0"/>
        <v>0</v>
      </c>
      <c r="E28" s="156"/>
      <c r="F28" s="176"/>
      <c r="G28" s="164"/>
      <c r="H28" s="114"/>
      <c r="I28" s="136"/>
      <c r="J28" s="164"/>
      <c r="K28" s="114"/>
      <c r="L28" s="114"/>
      <c r="M28" s="114"/>
      <c r="N28" s="114"/>
      <c r="O28" s="114"/>
      <c r="P28" s="114"/>
      <c r="Q28" s="136"/>
    </row>
    <row r="29" spans="1:17" s="52" customFormat="1" ht="39.75" hidden="1" customHeight="1" x14ac:dyDescent="0.25">
      <c r="A29" s="197" t="s">
        <v>323</v>
      </c>
      <c r="B29" s="182" t="s">
        <v>324</v>
      </c>
      <c r="C29" s="231"/>
      <c r="D29" s="242">
        <f>SUM(D30:D32)</f>
        <v>0</v>
      </c>
      <c r="E29" s="156"/>
      <c r="F29" s="176"/>
      <c r="G29" s="164"/>
      <c r="H29" s="114"/>
      <c r="I29" s="136"/>
      <c r="J29" s="164"/>
      <c r="K29" s="114"/>
      <c r="L29" s="114"/>
      <c r="M29" s="114"/>
      <c r="N29" s="114"/>
      <c r="O29" s="114"/>
      <c r="P29" s="114"/>
      <c r="Q29" s="136"/>
    </row>
    <row r="30" spans="1:17" s="52" customFormat="1" ht="26.25" hidden="1" customHeight="1" x14ac:dyDescent="0.25">
      <c r="A30" s="197" t="s">
        <v>325</v>
      </c>
      <c r="B30" s="183" t="s">
        <v>326</v>
      </c>
      <c r="C30" s="231"/>
      <c r="D30" s="242">
        <f>SUM(E30:F30)</f>
        <v>0</v>
      </c>
      <c r="E30" s="156"/>
      <c r="F30" s="176"/>
      <c r="G30" s="164"/>
      <c r="H30" s="114"/>
      <c r="I30" s="136"/>
      <c r="J30" s="164"/>
      <c r="K30" s="114"/>
      <c r="L30" s="114"/>
      <c r="M30" s="114"/>
      <c r="N30" s="114"/>
      <c r="O30" s="114"/>
      <c r="P30" s="114"/>
      <c r="Q30" s="136"/>
    </row>
    <row r="31" spans="1:17" s="52" customFormat="1" ht="12.75" hidden="1" customHeight="1" x14ac:dyDescent="0.25">
      <c r="A31" s="197" t="s">
        <v>327</v>
      </c>
      <c r="B31" s="183" t="s">
        <v>328</v>
      </c>
      <c r="C31" s="231"/>
      <c r="D31" s="242">
        <f>SUM(E31:F31)</f>
        <v>0</v>
      </c>
      <c r="E31" s="156"/>
      <c r="F31" s="176"/>
      <c r="G31" s="164"/>
      <c r="H31" s="114"/>
      <c r="I31" s="136"/>
      <c r="J31" s="164"/>
      <c r="K31" s="114"/>
      <c r="L31" s="114"/>
      <c r="M31" s="114"/>
      <c r="N31" s="114"/>
      <c r="O31" s="114"/>
      <c r="P31" s="114"/>
      <c r="Q31" s="136"/>
    </row>
    <row r="32" spans="1:17" s="52" customFormat="1" ht="15.75" hidden="1" customHeight="1" x14ac:dyDescent="0.25">
      <c r="A32" s="198" t="s">
        <v>329</v>
      </c>
      <c r="B32" s="187" t="s">
        <v>330</v>
      </c>
      <c r="C32" s="232"/>
      <c r="D32" s="243">
        <f>SUM(E32:F32)</f>
        <v>0</v>
      </c>
      <c r="E32" s="157"/>
      <c r="F32" s="177"/>
      <c r="G32" s="165"/>
      <c r="H32" s="86"/>
      <c r="I32" s="102"/>
      <c r="J32" s="165"/>
      <c r="K32" s="86"/>
      <c r="L32" s="86"/>
      <c r="M32" s="86"/>
      <c r="N32" s="86"/>
      <c r="O32" s="86"/>
      <c r="P32" s="86"/>
      <c r="Q32" s="102"/>
    </row>
    <row r="33" spans="1:134" s="266" customFormat="1" ht="26.25" customHeight="1" thickBot="1" x14ac:dyDescent="0.3">
      <c r="A33" s="204"/>
      <c r="B33" s="265" t="s">
        <v>331</v>
      </c>
      <c r="C33" s="233"/>
      <c r="D33" s="244">
        <v>4644</v>
      </c>
      <c r="E33" s="158">
        <f>SUM(E34+E39+E42)</f>
        <v>4002</v>
      </c>
      <c r="F33" s="110">
        <f>SUM(G33:I33)</f>
        <v>685</v>
      </c>
      <c r="G33" s="166">
        <f>SUM(G34+G39+G42)</f>
        <v>351</v>
      </c>
      <c r="H33" s="141">
        <f>SUM(H34+H39+H42)</f>
        <v>304</v>
      </c>
      <c r="I33" s="142">
        <f>SUM(I34+I39+I42)</f>
        <v>30</v>
      </c>
      <c r="J33" s="166">
        <f>J34+J42+J39</f>
        <v>80</v>
      </c>
      <c r="K33" s="141">
        <f t="shared" ref="K33:Q33" si="1">K34+K42+K39</f>
        <v>80</v>
      </c>
      <c r="L33" s="141">
        <f t="shared" si="1"/>
        <v>80</v>
      </c>
      <c r="M33" s="141">
        <f t="shared" si="1"/>
        <v>80</v>
      </c>
      <c r="N33" s="141">
        <f t="shared" si="1"/>
        <v>80</v>
      </c>
      <c r="O33" s="141">
        <f t="shared" si="1"/>
        <v>80</v>
      </c>
      <c r="P33" s="141">
        <f t="shared" si="1"/>
        <v>80</v>
      </c>
      <c r="Q33" s="142">
        <f t="shared" si="1"/>
        <v>80</v>
      </c>
    </row>
    <row r="34" spans="1:134" s="54" customFormat="1" ht="27" customHeight="1" thickBot="1" x14ac:dyDescent="0.3">
      <c r="A34" s="56" t="s">
        <v>51</v>
      </c>
      <c r="B34" s="188" t="s">
        <v>242</v>
      </c>
      <c r="C34" s="234"/>
      <c r="D34" s="244">
        <f>SUM(E34:F34)</f>
        <v>656</v>
      </c>
      <c r="E34" s="158">
        <f>SUM(E35:E38)</f>
        <v>592</v>
      </c>
      <c r="F34" s="110">
        <f>SUM(G34:I34)</f>
        <v>64</v>
      </c>
      <c r="G34" s="166">
        <f>SUM(G35:G38)</f>
        <v>48</v>
      </c>
      <c r="H34" s="141">
        <f>SUM(H35:H38)</f>
        <v>16</v>
      </c>
      <c r="I34" s="142">
        <f>SUM(I35:I38)</f>
        <v>0</v>
      </c>
      <c r="J34" s="166">
        <f>SUM(J35:J38)</f>
        <v>22</v>
      </c>
      <c r="K34" s="141">
        <f t="shared" ref="K34:Q34" si="2">SUM(K35:K38)</f>
        <v>18</v>
      </c>
      <c r="L34" s="141">
        <f t="shared" si="2"/>
        <v>4</v>
      </c>
      <c r="M34" s="141">
        <f t="shared" si="2"/>
        <v>4</v>
      </c>
      <c r="N34" s="141">
        <f t="shared" si="2"/>
        <v>4</v>
      </c>
      <c r="O34" s="141">
        <f t="shared" si="2"/>
        <v>4</v>
      </c>
      <c r="P34" s="141">
        <f t="shared" si="2"/>
        <v>4</v>
      </c>
      <c r="Q34" s="142">
        <f t="shared" si="2"/>
        <v>4</v>
      </c>
    </row>
    <row r="35" spans="1:134" s="54" customFormat="1" ht="15" customHeight="1" x14ac:dyDescent="0.25">
      <c r="A35" s="199" t="s">
        <v>52</v>
      </c>
      <c r="B35" s="189" t="s">
        <v>69</v>
      </c>
      <c r="C35" s="235" t="s">
        <v>371</v>
      </c>
      <c r="D35" s="245">
        <v>52</v>
      </c>
      <c r="E35" s="159">
        <f>D35-F35</f>
        <v>38</v>
      </c>
      <c r="F35" s="209">
        <f>SUM(J35:Q35)</f>
        <v>14</v>
      </c>
      <c r="G35" s="167">
        <f t="shared" ref="G35:G38" si="3">F35-H35</f>
        <v>14</v>
      </c>
      <c r="H35" s="140"/>
      <c r="I35" s="246"/>
      <c r="J35" s="208">
        <v>7</v>
      </c>
      <c r="K35" s="115">
        <v>7</v>
      </c>
      <c r="L35" s="115"/>
      <c r="M35" s="115"/>
      <c r="N35" s="115"/>
      <c r="O35" s="115"/>
      <c r="P35" s="115"/>
      <c r="Q35" s="116"/>
    </row>
    <row r="36" spans="1:134" s="54" customFormat="1" ht="15" customHeight="1" x14ac:dyDescent="0.25">
      <c r="A36" s="200" t="s">
        <v>53</v>
      </c>
      <c r="B36" s="184" t="s">
        <v>70</v>
      </c>
      <c r="C36" s="126" t="s">
        <v>371</v>
      </c>
      <c r="D36" s="247">
        <v>52</v>
      </c>
      <c r="E36" s="123">
        <f t="shared" ref="E36:E41" si="4">D36-F36</f>
        <v>38</v>
      </c>
      <c r="F36" s="210">
        <f t="shared" ref="F36:F38" si="5">SUM(J36:Q36)</f>
        <v>14</v>
      </c>
      <c r="G36" s="168">
        <f t="shared" si="3"/>
        <v>14</v>
      </c>
      <c r="H36" s="122"/>
      <c r="I36" s="145"/>
      <c r="J36" s="125">
        <v>7</v>
      </c>
      <c r="K36" s="111">
        <v>7</v>
      </c>
      <c r="L36" s="111"/>
      <c r="M36" s="111"/>
      <c r="N36" s="111"/>
      <c r="O36" s="111"/>
      <c r="P36" s="111"/>
      <c r="Q36" s="113"/>
    </row>
    <row r="37" spans="1:134" s="54" customFormat="1" ht="15" customHeight="1" x14ac:dyDescent="0.25">
      <c r="A37" s="200" t="s">
        <v>54</v>
      </c>
      <c r="B37" s="184" t="s">
        <v>71</v>
      </c>
      <c r="C37" s="126" t="s">
        <v>372</v>
      </c>
      <c r="D37" s="247">
        <v>208</v>
      </c>
      <c r="E37" s="123">
        <f t="shared" si="4"/>
        <v>176</v>
      </c>
      <c r="F37" s="210">
        <f t="shared" si="5"/>
        <v>32</v>
      </c>
      <c r="G37" s="164">
        <f>F37-H37</f>
        <v>16</v>
      </c>
      <c r="H37" s="122">
        <v>16</v>
      </c>
      <c r="I37" s="145"/>
      <c r="J37" s="125">
        <v>4</v>
      </c>
      <c r="K37" s="111">
        <v>4</v>
      </c>
      <c r="L37" s="111">
        <v>4</v>
      </c>
      <c r="M37" s="111">
        <v>4</v>
      </c>
      <c r="N37" s="111">
        <v>4</v>
      </c>
      <c r="O37" s="111">
        <v>4</v>
      </c>
      <c r="P37" s="111">
        <v>4</v>
      </c>
      <c r="Q37" s="113">
        <v>4</v>
      </c>
    </row>
    <row r="38" spans="1:134" s="54" customFormat="1" ht="15" customHeight="1" thickBot="1" x14ac:dyDescent="0.3">
      <c r="A38" s="201" t="s">
        <v>55</v>
      </c>
      <c r="B38" s="190" t="s">
        <v>72</v>
      </c>
      <c r="C38" s="236" t="s">
        <v>373</v>
      </c>
      <c r="D38" s="248">
        <v>344</v>
      </c>
      <c r="E38" s="160">
        <f t="shared" si="4"/>
        <v>340</v>
      </c>
      <c r="F38" s="211">
        <f t="shared" si="5"/>
        <v>4</v>
      </c>
      <c r="G38" s="165">
        <f t="shared" si="3"/>
        <v>4</v>
      </c>
      <c r="H38" s="112"/>
      <c r="I38" s="124"/>
      <c r="J38" s="118">
        <v>4</v>
      </c>
      <c r="K38" s="117"/>
      <c r="L38" s="117"/>
      <c r="M38" s="117"/>
      <c r="N38" s="117"/>
      <c r="O38" s="117"/>
      <c r="P38" s="117"/>
      <c r="Q38" s="119"/>
    </row>
    <row r="39" spans="1:134" s="55" customFormat="1" ht="27" customHeight="1" thickBot="1" x14ac:dyDescent="0.35">
      <c r="A39" s="56" t="s">
        <v>56</v>
      </c>
      <c r="B39" s="188" t="s">
        <v>332</v>
      </c>
      <c r="C39" s="237"/>
      <c r="D39" s="244">
        <f t="shared" ref="D39" si="6">SUM(D40:D41)</f>
        <v>147</v>
      </c>
      <c r="E39" s="158">
        <f t="shared" ref="E39:I39" si="7">SUM(E40:E41)</f>
        <v>110</v>
      </c>
      <c r="F39" s="110">
        <f t="shared" si="7"/>
        <v>37</v>
      </c>
      <c r="G39" s="166">
        <f t="shared" si="7"/>
        <v>18.5</v>
      </c>
      <c r="H39" s="141">
        <f t="shared" si="7"/>
        <v>18.5</v>
      </c>
      <c r="I39" s="142">
        <f t="shared" si="7"/>
        <v>0</v>
      </c>
      <c r="J39" s="166">
        <f>SUM(J40:J41)</f>
        <v>19</v>
      </c>
      <c r="K39" s="141">
        <f t="shared" ref="K39:Q39" si="8">SUM(K40:K41)</f>
        <v>18</v>
      </c>
      <c r="L39" s="141">
        <f t="shared" si="8"/>
        <v>0</v>
      </c>
      <c r="M39" s="141">
        <f t="shared" si="8"/>
        <v>0</v>
      </c>
      <c r="N39" s="141">
        <f t="shared" si="8"/>
        <v>0</v>
      </c>
      <c r="O39" s="141">
        <f t="shared" si="8"/>
        <v>0</v>
      </c>
      <c r="P39" s="141">
        <f t="shared" si="8"/>
        <v>0</v>
      </c>
      <c r="Q39" s="142">
        <f t="shared" si="8"/>
        <v>0</v>
      </c>
    </row>
    <row r="40" spans="1:134" s="54" customFormat="1" ht="15" customHeight="1" x14ac:dyDescent="0.25">
      <c r="A40" s="199" t="s">
        <v>110</v>
      </c>
      <c r="B40" s="60" t="s">
        <v>109</v>
      </c>
      <c r="C40" s="235" t="s">
        <v>374</v>
      </c>
      <c r="D40" s="245">
        <v>99</v>
      </c>
      <c r="E40" s="159">
        <f t="shared" si="4"/>
        <v>76</v>
      </c>
      <c r="F40" s="209">
        <f>SUM(J40:Q40)</f>
        <v>23</v>
      </c>
      <c r="G40" s="167">
        <f>F40-H40</f>
        <v>11.5</v>
      </c>
      <c r="H40" s="140">
        <f>F40/2</f>
        <v>11.5</v>
      </c>
      <c r="I40" s="246"/>
      <c r="J40" s="208">
        <v>12</v>
      </c>
      <c r="K40" s="115">
        <v>11</v>
      </c>
      <c r="L40" s="115"/>
      <c r="M40" s="115"/>
      <c r="N40" s="115"/>
      <c r="O40" s="115"/>
      <c r="P40" s="115"/>
      <c r="Q40" s="116"/>
    </row>
    <row r="41" spans="1:134" s="54" customFormat="1" ht="15" customHeight="1" thickBot="1" x14ac:dyDescent="0.3">
      <c r="A41" s="201" t="s">
        <v>131</v>
      </c>
      <c r="B41" s="190" t="s">
        <v>152</v>
      </c>
      <c r="C41" s="236" t="s">
        <v>374</v>
      </c>
      <c r="D41" s="248">
        <v>48</v>
      </c>
      <c r="E41" s="160">
        <f t="shared" si="4"/>
        <v>34</v>
      </c>
      <c r="F41" s="211">
        <f>SUM(J41:Q41)</f>
        <v>14</v>
      </c>
      <c r="G41" s="169">
        <f>F41-H41</f>
        <v>7</v>
      </c>
      <c r="H41" s="112">
        <f>F41/2</f>
        <v>7</v>
      </c>
      <c r="I41" s="124"/>
      <c r="J41" s="118">
        <v>7</v>
      </c>
      <c r="K41" s="117">
        <v>7</v>
      </c>
      <c r="L41" s="117"/>
      <c r="M41" s="117"/>
      <c r="N41" s="117"/>
      <c r="O41" s="117"/>
      <c r="P41" s="117"/>
      <c r="Q41" s="119"/>
    </row>
    <row r="42" spans="1:134" s="54" customFormat="1" ht="12.75" customHeight="1" thickBot="1" x14ac:dyDescent="0.3">
      <c r="A42" s="56" t="s">
        <v>57</v>
      </c>
      <c r="B42" s="191" t="s">
        <v>147</v>
      </c>
      <c r="C42" s="234"/>
      <c r="D42" s="244">
        <f t="shared" ref="D42" si="9">SUM(D43+D55)</f>
        <v>3839</v>
      </c>
      <c r="E42" s="158">
        <f t="shared" ref="E42:Q42" si="10">SUM(E43+E55)</f>
        <v>3300</v>
      </c>
      <c r="F42" s="110">
        <f t="shared" si="10"/>
        <v>539</v>
      </c>
      <c r="G42" s="166">
        <f t="shared" si="10"/>
        <v>284.5</v>
      </c>
      <c r="H42" s="141">
        <f t="shared" si="10"/>
        <v>269.5</v>
      </c>
      <c r="I42" s="142">
        <f t="shared" si="10"/>
        <v>30</v>
      </c>
      <c r="J42" s="166">
        <f t="shared" si="10"/>
        <v>39</v>
      </c>
      <c r="K42" s="141">
        <f t="shared" si="10"/>
        <v>44</v>
      </c>
      <c r="L42" s="141">
        <f t="shared" si="10"/>
        <v>76</v>
      </c>
      <c r="M42" s="141">
        <f t="shared" si="10"/>
        <v>76</v>
      </c>
      <c r="N42" s="141">
        <f t="shared" si="10"/>
        <v>76</v>
      </c>
      <c r="O42" s="141">
        <f t="shared" si="10"/>
        <v>76</v>
      </c>
      <c r="P42" s="141">
        <f t="shared" si="10"/>
        <v>76</v>
      </c>
      <c r="Q42" s="142">
        <f t="shared" si="10"/>
        <v>76</v>
      </c>
    </row>
    <row r="43" spans="1:134" s="54" customFormat="1" ht="12" customHeight="1" thickBot="1" x14ac:dyDescent="0.3">
      <c r="A43" s="56" t="s">
        <v>58</v>
      </c>
      <c r="B43" s="191" t="s">
        <v>111</v>
      </c>
      <c r="C43" s="234"/>
      <c r="D43" s="244">
        <f>SUM(D44:D54)</f>
        <v>1441</v>
      </c>
      <c r="E43" s="158">
        <f t="shared" ref="E43:Q43" si="11">SUM(E44:E54)</f>
        <v>1226</v>
      </c>
      <c r="F43" s="110">
        <f t="shared" si="11"/>
        <v>215</v>
      </c>
      <c r="G43" s="166">
        <f t="shared" si="11"/>
        <v>107.5</v>
      </c>
      <c r="H43" s="141">
        <f t="shared" si="11"/>
        <v>107.5</v>
      </c>
      <c r="I43" s="142">
        <f t="shared" si="11"/>
        <v>0</v>
      </c>
      <c r="J43" s="166">
        <f>SUM(J44:J54)</f>
        <v>27</v>
      </c>
      <c r="K43" s="141">
        <f t="shared" si="11"/>
        <v>33</v>
      </c>
      <c r="L43" s="141">
        <f t="shared" si="11"/>
        <v>23</v>
      </c>
      <c r="M43" s="141">
        <f t="shared" si="11"/>
        <v>14</v>
      </c>
      <c r="N43" s="141">
        <f t="shared" si="11"/>
        <v>36</v>
      </c>
      <c r="O43" s="141">
        <f t="shared" si="11"/>
        <v>36</v>
      </c>
      <c r="P43" s="141">
        <f t="shared" si="11"/>
        <v>26</v>
      </c>
      <c r="Q43" s="142">
        <f t="shared" si="11"/>
        <v>20</v>
      </c>
    </row>
    <row r="44" spans="1:134" s="54" customFormat="1" ht="16.5" customHeight="1" x14ac:dyDescent="0.25">
      <c r="A44" s="202" t="s">
        <v>59</v>
      </c>
      <c r="B44" s="60" t="s">
        <v>128</v>
      </c>
      <c r="C44" s="235" t="s">
        <v>371</v>
      </c>
      <c r="D44" s="245">
        <v>160.5</v>
      </c>
      <c r="E44" s="159">
        <f t="shared" ref="E44:E54" si="12">D44-F44</f>
        <v>117.5</v>
      </c>
      <c r="F44" s="209">
        <f>SUM(J44:Q44)</f>
        <v>43</v>
      </c>
      <c r="G44" s="167">
        <f t="shared" ref="G44:G51" si="13">F44-H44</f>
        <v>21.5</v>
      </c>
      <c r="H44" s="140">
        <f t="shared" ref="H44:H54" si="14">F44/2</f>
        <v>21.5</v>
      </c>
      <c r="I44" s="246"/>
      <c r="J44" s="208">
        <v>7</v>
      </c>
      <c r="K44" s="115">
        <v>13</v>
      </c>
      <c r="L44" s="115">
        <v>23</v>
      </c>
      <c r="M44" s="115"/>
      <c r="N44" s="115"/>
      <c r="O44" s="115"/>
      <c r="P44" s="115"/>
      <c r="Q44" s="116"/>
    </row>
    <row r="45" spans="1:134" ht="16.5" customHeight="1" x14ac:dyDescent="0.25">
      <c r="A45" s="203" t="s">
        <v>60</v>
      </c>
      <c r="B45" s="183" t="s">
        <v>333</v>
      </c>
      <c r="C45" s="126" t="s">
        <v>377</v>
      </c>
      <c r="D45" s="247">
        <v>105</v>
      </c>
      <c r="E45" s="123">
        <f t="shared" si="12"/>
        <v>85</v>
      </c>
      <c r="F45" s="210">
        <f t="shared" ref="F45:F53" si="15">SUM(J45:Q45)</f>
        <v>20</v>
      </c>
      <c r="G45" s="168">
        <f t="shared" si="13"/>
        <v>10</v>
      </c>
      <c r="H45" s="122">
        <f t="shared" si="14"/>
        <v>10</v>
      </c>
      <c r="I45" s="145"/>
      <c r="J45" s="125"/>
      <c r="K45" s="111"/>
      <c r="L45" s="111"/>
      <c r="M45" s="111"/>
      <c r="N45" s="111">
        <v>10</v>
      </c>
      <c r="O45" s="111">
        <v>10</v>
      </c>
      <c r="P45" s="111"/>
      <c r="Q45" s="113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</row>
    <row r="46" spans="1:134" ht="24" customHeight="1" x14ac:dyDescent="0.25">
      <c r="A46" s="203" t="s">
        <v>61</v>
      </c>
      <c r="B46" s="183" t="s">
        <v>334</v>
      </c>
      <c r="C46" s="126" t="s">
        <v>366</v>
      </c>
      <c r="D46" s="247">
        <v>154.5</v>
      </c>
      <c r="E46" s="123">
        <f t="shared" si="12"/>
        <v>138.5</v>
      </c>
      <c r="F46" s="210">
        <f t="shared" si="15"/>
        <v>16</v>
      </c>
      <c r="G46" s="168">
        <f t="shared" si="13"/>
        <v>8</v>
      </c>
      <c r="H46" s="122">
        <f t="shared" si="14"/>
        <v>8</v>
      </c>
      <c r="I46" s="145"/>
      <c r="J46" s="125"/>
      <c r="K46" s="111"/>
      <c r="L46" s="111"/>
      <c r="M46" s="111"/>
      <c r="N46" s="111"/>
      <c r="O46" s="111"/>
      <c r="P46" s="111">
        <v>10</v>
      </c>
      <c r="Q46" s="113">
        <v>6</v>
      </c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</row>
    <row r="47" spans="1:134" ht="16.5" customHeight="1" x14ac:dyDescent="0.25">
      <c r="A47" s="203" t="s">
        <v>122</v>
      </c>
      <c r="B47" s="183" t="s">
        <v>264</v>
      </c>
      <c r="C47" s="126" t="s">
        <v>377</v>
      </c>
      <c r="D47" s="247">
        <v>158</v>
      </c>
      <c r="E47" s="123">
        <f t="shared" si="12"/>
        <v>138</v>
      </c>
      <c r="F47" s="210">
        <f t="shared" si="15"/>
        <v>20</v>
      </c>
      <c r="G47" s="168">
        <f t="shared" si="13"/>
        <v>10</v>
      </c>
      <c r="H47" s="122">
        <f t="shared" si="14"/>
        <v>10</v>
      </c>
      <c r="I47" s="145"/>
      <c r="J47" s="125"/>
      <c r="K47" s="111"/>
      <c r="L47" s="111"/>
      <c r="M47" s="111"/>
      <c r="N47" s="111">
        <v>10</v>
      </c>
      <c r="O47" s="111">
        <v>10</v>
      </c>
      <c r="P47" s="111"/>
      <c r="Q47" s="113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</row>
    <row r="48" spans="1:134" s="57" customFormat="1" ht="16.5" customHeight="1" x14ac:dyDescent="0.25">
      <c r="A48" s="200" t="s">
        <v>123</v>
      </c>
      <c r="B48" s="183" t="s">
        <v>267</v>
      </c>
      <c r="C48" s="126" t="s">
        <v>371</v>
      </c>
      <c r="D48" s="247">
        <v>117</v>
      </c>
      <c r="E48" s="123">
        <f t="shared" si="12"/>
        <v>97</v>
      </c>
      <c r="F48" s="210">
        <f t="shared" si="15"/>
        <v>20</v>
      </c>
      <c r="G48" s="168">
        <f t="shared" si="13"/>
        <v>10</v>
      </c>
      <c r="H48" s="122">
        <f t="shared" si="14"/>
        <v>10</v>
      </c>
      <c r="I48" s="145"/>
      <c r="J48" s="125">
        <v>10</v>
      </c>
      <c r="K48" s="111">
        <v>10</v>
      </c>
      <c r="L48" s="111"/>
      <c r="M48" s="111"/>
      <c r="N48" s="111"/>
      <c r="O48" s="111"/>
      <c r="P48" s="111"/>
      <c r="Q48" s="113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</row>
    <row r="49" spans="1:134" s="57" customFormat="1" ht="22.8" customHeight="1" x14ac:dyDescent="0.25">
      <c r="A49" s="200" t="s">
        <v>124</v>
      </c>
      <c r="B49" s="183" t="s">
        <v>132</v>
      </c>
      <c r="C49" s="126" t="s">
        <v>366</v>
      </c>
      <c r="D49" s="247">
        <v>158</v>
      </c>
      <c r="E49" s="123">
        <f t="shared" si="12"/>
        <v>138</v>
      </c>
      <c r="F49" s="210">
        <f t="shared" si="15"/>
        <v>20</v>
      </c>
      <c r="G49" s="168">
        <f t="shared" si="13"/>
        <v>10</v>
      </c>
      <c r="H49" s="122">
        <f t="shared" si="14"/>
        <v>10</v>
      </c>
      <c r="I49" s="145"/>
      <c r="J49" s="125"/>
      <c r="K49" s="111"/>
      <c r="L49" s="111"/>
      <c r="M49" s="111"/>
      <c r="N49" s="111"/>
      <c r="O49" s="111"/>
      <c r="P49" s="111">
        <v>10</v>
      </c>
      <c r="Q49" s="113">
        <v>10</v>
      </c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</row>
    <row r="50" spans="1:134" s="57" customFormat="1" ht="16.5" customHeight="1" x14ac:dyDescent="0.25">
      <c r="A50" s="200" t="s">
        <v>335</v>
      </c>
      <c r="B50" s="183" t="s">
        <v>153</v>
      </c>
      <c r="C50" s="126" t="s">
        <v>387</v>
      </c>
      <c r="D50" s="247">
        <v>198</v>
      </c>
      <c r="E50" s="123">
        <f t="shared" si="12"/>
        <v>178</v>
      </c>
      <c r="F50" s="210">
        <f t="shared" si="15"/>
        <v>20</v>
      </c>
      <c r="G50" s="168">
        <f t="shared" si="13"/>
        <v>10</v>
      </c>
      <c r="H50" s="122">
        <f t="shared" si="14"/>
        <v>10</v>
      </c>
      <c r="I50" s="145"/>
      <c r="J50" s="125"/>
      <c r="K50" s="111"/>
      <c r="L50" s="111"/>
      <c r="M50" s="111"/>
      <c r="N50" s="111">
        <v>10</v>
      </c>
      <c r="O50" s="111">
        <v>10</v>
      </c>
      <c r="P50" s="111"/>
      <c r="Q50" s="113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</row>
    <row r="51" spans="1:134" s="57" customFormat="1" ht="26.4" customHeight="1" x14ac:dyDescent="0.25">
      <c r="A51" s="200" t="s">
        <v>116</v>
      </c>
      <c r="B51" s="183" t="s">
        <v>154</v>
      </c>
      <c r="C51" s="126" t="s">
        <v>376</v>
      </c>
      <c r="D51" s="247">
        <v>99</v>
      </c>
      <c r="E51" s="123">
        <f t="shared" si="12"/>
        <v>89</v>
      </c>
      <c r="F51" s="210">
        <f t="shared" si="15"/>
        <v>10</v>
      </c>
      <c r="G51" s="168">
        <f t="shared" si="13"/>
        <v>5</v>
      </c>
      <c r="H51" s="122">
        <f t="shared" si="14"/>
        <v>5</v>
      </c>
      <c r="I51" s="145"/>
      <c r="J51" s="125"/>
      <c r="K51" s="111"/>
      <c r="L51" s="111"/>
      <c r="M51" s="111"/>
      <c r="N51" s="111"/>
      <c r="O51" s="111"/>
      <c r="P51" s="111">
        <v>6</v>
      </c>
      <c r="Q51" s="113">
        <v>4</v>
      </c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</row>
    <row r="52" spans="1:134" s="57" customFormat="1" ht="16.5" customHeight="1" x14ac:dyDescent="0.25">
      <c r="A52" s="200" t="s">
        <v>117</v>
      </c>
      <c r="B52" s="183" t="s">
        <v>129</v>
      </c>
      <c r="C52" s="126" t="s">
        <v>367</v>
      </c>
      <c r="D52" s="247">
        <v>81</v>
      </c>
      <c r="E52" s="123">
        <f t="shared" si="12"/>
        <v>69</v>
      </c>
      <c r="F52" s="210">
        <f t="shared" si="15"/>
        <v>12</v>
      </c>
      <c r="G52" s="168">
        <f>F52-H52</f>
        <v>6</v>
      </c>
      <c r="H52" s="122">
        <f t="shared" si="14"/>
        <v>6</v>
      </c>
      <c r="I52" s="145"/>
      <c r="J52" s="125"/>
      <c r="K52" s="111"/>
      <c r="L52" s="111"/>
      <c r="M52" s="111"/>
      <c r="N52" s="111">
        <v>6</v>
      </c>
      <c r="O52" s="111">
        <v>6</v>
      </c>
      <c r="P52" s="111"/>
      <c r="Q52" s="113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</row>
    <row r="53" spans="1:134" s="57" customFormat="1" ht="16.5" customHeight="1" x14ac:dyDescent="0.25">
      <c r="A53" s="200" t="s">
        <v>133</v>
      </c>
      <c r="B53" s="186" t="s">
        <v>336</v>
      </c>
      <c r="C53" s="126" t="s">
        <v>374</v>
      </c>
      <c r="D53" s="247">
        <v>102</v>
      </c>
      <c r="E53" s="123">
        <f t="shared" si="12"/>
        <v>82</v>
      </c>
      <c r="F53" s="210">
        <f t="shared" si="15"/>
        <v>20</v>
      </c>
      <c r="G53" s="168">
        <f>F53-H53</f>
        <v>10</v>
      </c>
      <c r="H53" s="122">
        <f t="shared" si="14"/>
        <v>10</v>
      </c>
      <c r="I53" s="145"/>
      <c r="J53" s="125">
        <v>10</v>
      </c>
      <c r="K53" s="111">
        <v>10</v>
      </c>
      <c r="L53" s="111"/>
      <c r="M53" s="111"/>
      <c r="N53" s="111"/>
      <c r="O53" s="111"/>
      <c r="P53" s="111"/>
      <c r="Q53" s="113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</row>
    <row r="54" spans="1:134" s="57" customFormat="1" ht="16.5" customHeight="1" thickBot="1" x14ac:dyDescent="0.3">
      <c r="A54" s="201" t="s">
        <v>213</v>
      </c>
      <c r="B54" s="192" t="s">
        <v>210</v>
      </c>
      <c r="C54" s="236" t="s">
        <v>361</v>
      </c>
      <c r="D54" s="250">
        <v>108</v>
      </c>
      <c r="E54" s="160">
        <f t="shared" si="12"/>
        <v>94</v>
      </c>
      <c r="F54" s="211">
        <f t="shared" ref="F54" si="16">SUM(J54:Q54)</f>
        <v>14</v>
      </c>
      <c r="G54" s="169">
        <f>F54-H54</f>
        <v>7</v>
      </c>
      <c r="H54" s="112">
        <f t="shared" si="14"/>
        <v>7</v>
      </c>
      <c r="I54" s="124"/>
      <c r="J54" s="118"/>
      <c r="K54" s="117"/>
      <c r="L54" s="117"/>
      <c r="M54" s="117">
        <v>14</v>
      </c>
      <c r="N54" s="117"/>
      <c r="O54" s="117"/>
      <c r="P54" s="117"/>
      <c r="Q54" s="119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</row>
    <row r="55" spans="1:134" s="59" customFormat="1" ht="15" customHeight="1" thickBot="1" x14ac:dyDescent="0.4">
      <c r="A55" s="56" t="s">
        <v>62</v>
      </c>
      <c r="B55" s="191" t="s">
        <v>112</v>
      </c>
      <c r="C55" s="233"/>
      <c r="D55" s="244">
        <f>SUM(D56+D63+D67+D71)</f>
        <v>2398</v>
      </c>
      <c r="E55" s="158">
        <f t="shared" ref="E55:Q55" si="17">SUM(E56+E63+E67+E71)</f>
        <v>2074</v>
      </c>
      <c r="F55" s="110">
        <f t="shared" si="17"/>
        <v>324</v>
      </c>
      <c r="G55" s="166">
        <f t="shared" si="17"/>
        <v>177</v>
      </c>
      <c r="H55" s="141">
        <f t="shared" si="17"/>
        <v>162</v>
      </c>
      <c r="I55" s="142">
        <f t="shared" si="17"/>
        <v>30</v>
      </c>
      <c r="J55" s="166">
        <f t="shared" si="17"/>
        <v>12</v>
      </c>
      <c r="K55" s="141">
        <f t="shared" si="17"/>
        <v>11</v>
      </c>
      <c r="L55" s="141">
        <f t="shared" si="17"/>
        <v>53</v>
      </c>
      <c r="M55" s="141">
        <f t="shared" si="17"/>
        <v>62</v>
      </c>
      <c r="N55" s="141">
        <f t="shared" si="17"/>
        <v>40</v>
      </c>
      <c r="O55" s="141">
        <f t="shared" si="17"/>
        <v>40</v>
      </c>
      <c r="P55" s="141">
        <f t="shared" si="17"/>
        <v>50</v>
      </c>
      <c r="Q55" s="142">
        <f t="shared" si="17"/>
        <v>56</v>
      </c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</row>
    <row r="56" spans="1:134" ht="54.6" customHeight="1" thickBot="1" x14ac:dyDescent="0.3">
      <c r="A56" s="56" t="s">
        <v>63</v>
      </c>
      <c r="B56" s="191" t="s">
        <v>337</v>
      </c>
      <c r="C56" s="234" t="s">
        <v>338</v>
      </c>
      <c r="D56" s="249">
        <f t="shared" ref="D56" si="18">SUM(D57+D58+D59+D60)</f>
        <v>1376</v>
      </c>
      <c r="E56" s="161">
        <f t="shared" ref="E56:Q56" si="19">SUM(E57+E58+E59+E60)</f>
        <v>1168</v>
      </c>
      <c r="F56" s="178">
        <f t="shared" si="19"/>
        <v>208</v>
      </c>
      <c r="G56" s="170">
        <f t="shared" si="19"/>
        <v>104</v>
      </c>
      <c r="H56" s="143">
        <f t="shared" si="19"/>
        <v>104</v>
      </c>
      <c r="I56" s="144">
        <f t="shared" si="19"/>
        <v>30</v>
      </c>
      <c r="J56" s="170">
        <f t="shared" si="19"/>
        <v>0</v>
      </c>
      <c r="K56" s="143">
        <f t="shared" si="19"/>
        <v>0</v>
      </c>
      <c r="L56" s="143">
        <f t="shared" si="19"/>
        <v>36</v>
      </c>
      <c r="M56" s="143">
        <f t="shared" si="19"/>
        <v>52</v>
      </c>
      <c r="N56" s="143">
        <f t="shared" si="19"/>
        <v>26</v>
      </c>
      <c r="O56" s="143">
        <f t="shared" si="19"/>
        <v>30</v>
      </c>
      <c r="P56" s="143">
        <f t="shared" si="19"/>
        <v>28</v>
      </c>
      <c r="Q56" s="144">
        <f t="shared" si="19"/>
        <v>36</v>
      </c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</row>
    <row r="57" spans="1:134" ht="25.5" customHeight="1" x14ac:dyDescent="0.25">
      <c r="A57" s="199" t="s">
        <v>64</v>
      </c>
      <c r="B57" s="60" t="s">
        <v>155</v>
      </c>
      <c r="C57" s="235" t="s">
        <v>381</v>
      </c>
      <c r="D57" s="245">
        <v>356</v>
      </c>
      <c r="E57" s="159">
        <f t="shared" ref="E57:E60" si="20">D57-F57</f>
        <v>310</v>
      </c>
      <c r="F57" s="209">
        <f>L57+M57+N57+O57+P57+Q57</f>
        <v>46</v>
      </c>
      <c r="G57" s="167">
        <f t="shared" ref="G57:G60" si="21">F57-H57</f>
        <v>23</v>
      </c>
      <c r="H57" s="140">
        <f t="shared" ref="H57:H60" si="22">F57/2</f>
        <v>23</v>
      </c>
      <c r="I57" s="246"/>
      <c r="J57" s="208"/>
      <c r="K57" s="115"/>
      <c r="L57" s="115">
        <v>20</v>
      </c>
      <c r="M57" s="115">
        <v>26</v>
      </c>
      <c r="N57" s="115"/>
      <c r="O57" s="115"/>
      <c r="P57" s="115"/>
      <c r="Q57" s="116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</row>
    <row r="58" spans="1:134" ht="39.6" x14ac:dyDescent="0.25">
      <c r="A58" s="200" t="s">
        <v>65</v>
      </c>
      <c r="B58" s="183" t="s">
        <v>283</v>
      </c>
      <c r="C58" s="126" t="s">
        <v>391</v>
      </c>
      <c r="D58" s="247">
        <v>399</v>
      </c>
      <c r="E58" s="123">
        <f t="shared" si="20"/>
        <v>345</v>
      </c>
      <c r="F58" s="210">
        <f>L58+M58+N58+O58+P58+Q58</f>
        <v>54</v>
      </c>
      <c r="G58" s="168">
        <f t="shared" si="21"/>
        <v>27</v>
      </c>
      <c r="H58" s="122">
        <f t="shared" si="22"/>
        <v>27</v>
      </c>
      <c r="I58" s="145"/>
      <c r="J58" s="125"/>
      <c r="K58" s="111"/>
      <c r="L58" s="111"/>
      <c r="M58" s="111"/>
      <c r="N58" s="111">
        <v>10</v>
      </c>
      <c r="O58" s="111">
        <v>14</v>
      </c>
      <c r="P58" s="111">
        <v>14</v>
      </c>
      <c r="Q58" s="113">
        <v>16</v>
      </c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</row>
    <row r="59" spans="1:134" ht="26.4" x14ac:dyDescent="0.25">
      <c r="A59" s="200" t="s">
        <v>156</v>
      </c>
      <c r="B59" s="183" t="s">
        <v>285</v>
      </c>
      <c r="C59" s="126" t="s">
        <v>381</v>
      </c>
      <c r="D59" s="247">
        <v>315</v>
      </c>
      <c r="E59" s="123">
        <f t="shared" si="20"/>
        <v>273</v>
      </c>
      <c r="F59" s="210">
        <f>L59+M59+N59+O59+P59+Q59</f>
        <v>42</v>
      </c>
      <c r="G59" s="168">
        <f t="shared" si="21"/>
        <v>21</v>
      </c>
      <c r="H59" s="122">
        <f t="shared" si="22"/>
        <v>21</v>
      </c>
      <c r="I59" s="145"/>
      <c r="J59" s="125"/>
      <c r="K59" s="111"/>
      <c r="L59" s="111">
        <v>16</v>
      </c>
      <c r="M59" s="111">
        <v>26</v>
      </c>
      <c r="N59" s="111"/>
      <c r="O59" s="111"/>
      <c r="P59" s="111"/>
      <c r="Q59" s="113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</row>
    <row r="60" spans="1:134" ht="42" customHeight="1" x14ac:dyDescent="0.25">
      <c r="A60" s="200" t="s">
        <v>157</v>
      </c>
      <c r="B60" s="183" t="s">
        <v>158</v>
      </c>
      <c r="C60" s="126" t="s">
        <v>382</v>
      </c>
      <c r="D60" s="247">
        <v>306</v>
      </c>
      <c r="E60" s="123">
        <f t="shared" si="20"/>
        <v>240</v>
      </c>
      <c r="F60" s="210">
        <f>L60+M60+N60+O60+P60+Q60</f>
        <v>66</v>
      </c>
      <c r="G60" s="168">
        <f t="shared" si="21"/>
        <v>33</v>
      </c>
      <c r="H60" s="122">
        <f t="shared" si="22"/>
        <v>33</v>
      </c>
      <c r="I60" s="145">
        <v>30</v>
      </c>
      <c r="J60" s="125"/>
      <c r="K60" s="111"/>
      <c r="L60" s="111"/>
      <c r="M60" s="111"/>
      <c r="N60" s="111">
        <v>16</v>
      </c>
      <c r="O60" s="111">
        <v>16</v>
      </c>
      <c r="P60" s="111">
        <v>14</v>
      </c>
      <c r="Q60" s="113">
        <v>20</v>
      </c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</row>
    <row r="61" spans="1:134" s="54" customFormat="1" ht="13.2" x14ac:dyDescent="0.25">
      <c r="A61" s="200" t="s">
        <v>339</v>
      </c>
      <c r="B61" s="183" t="s">
        <v>23</v>
      </c>
      <c r="C61" s="126"/>
      <c r="D61" s="247"/>
      <c r="E61" s="123"/>
      <c r="F61" s="210">
        <f>SUM(L61:O61)</f>
        <v>0</v>
      </c>
      <c r="G61" s="168"/>
      <c r="H61" s="122"/>
      <c r="I61" s="145"/>
      <c r="J61" s="125"/>
      <c r="K61" s="111"/>
      <c r="L61" s="111"/>
      <c r="M61" s="111"/>
      <c r="N61" s="111"/>
      <c r="O61" s="111"/>
      <c r="P61" s="111"/>
      <c r="Q61" s="113"/>
    </row>
    <row r="62" spans="1:134" s="54" customFormat="1" ht="27" thickBot="1" x14ac:dyDescent="0.3">
      <c r="A62" s="201" t="s">
        <v>340</v>
      </c>
      <c r="B62" s="187" t="s">
        <v>118</v>
      </c>
      <c r="C62" s="236" t="s">
        <v>366</v>
      </c>
      <c r="D62" s="248"/>
      <c r="E62" s="160"/>
      <c r="F62" s="211">
        <f>SUM(L62:Q62)</f>
        <v>324</v>
      </c>
      <c r="G62" s="169"/>
      <c r="H62" s="112"/>
      <c r="I62" s="124"/>
      <c r="J62" s="118"/>
      <c r="K62" s="117"/>
      <c r="L62" s="117"/>
      <c r="M62" s="117"/>
      <c r="N62" s="117"/>
      <c r="O62" s="117">
        <v>144</v>
      </c>
      <c r="P62" s="117">
        <v>72</v>
      </c>
      <c r="Q62" s="119">
        <v>108</v>
      </c>
    </row>
    <row r="63" spans="1:134" ht="29.25" customHeight="1" thickBot="1" x14ac:dyDescent="0.3">
      <c r="A63" s="56" t="s">
        <v>66</v>
      </c>
      <c r="B63" s="191" t="s">
        <v>341</v>
      </c>
      <c r="C63" s="234" t="s">
        <v>214</v>
      </c>
      <c r="D63" s="249">
        <f t="shared" ref="D63" si="23">SUM(D64)</f>
        <v>230</v>
      </c>
      <c r="E63" s="161">
        <f t="shared" ref="E63:Q63" si="24">SUM(E64)</f>
        <v>200</v>
      </c>
      <c r="F63" s="178">
        <f t="shared" si="24"/>
        <v>30</v>
      </c>
      <c r="G63" s="170">
        <f t="shared" si="24"/>
        <v>30</v>
      </c>
      <c r="H63" s="143">
        <f t="shared" si="24"/>
        <v>15</v>
      </c>
      <c r="I63" s="144">
        <f t="shared" si="24"/>
        <v>0</v>
      </c>
      <c r="J63" s="170">
        <f t="shared" si="24"/>
        <v>0</v>
      </c>
      <c r="K63" s="143">
        <f t="shared" si="24"/>
        <v>0</v>
      </c>
      <c r="L63" s="143">
        <f t="shared" si="24"/>
        <v>0</v>
      </c>
      <c r="M63" s="143">
        <f t="shared" si="24"/>
        <v>0</v>
      </c>
      <c r="N63" s="143">
        <f t="shared" si="24"/>
        <v>0</v>
      </c>
      <c r="O63" s="143">
        <f t="shared" si="24"/>
        <v>10</v>
      </c>
      <c r="P63" s="143">
        <f t="shared" si="24"/>
        <v>10</v>
      </c>
      <c r="Q63" s="144">
        <f t="shared" si="24"/>
        <v>10</v>
      </c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</row>
    <row r="64" spans="1:134" ht="37.5" customHeight="1" x14ac:dyDescent="0.25">
      <c r="A64" s="202" t="s">
        <v>113</v>
      </c>
      <c r="B64" s="60" t="s">
        <v>289</v>
      </c>
      <c r="C64" s="235" t="s">
        <v>375</v>
      </c>
      <c r="D64" s="245">
        <v>230</v>
      </c>
      <c r="E64" s="159">
        <f t="shared" ref="E64" si="25">D64-F64</f>
        <v>200</v>
      </c>
      <c r="F64" s="209">
        <f>L64+M64+N64+O64+P64+Q64</f>
        <v>30</v>
      </c>
      <c r="G64" s="167">
        <v>30</v>
      </c>
      <c r="H64" s="140">
        <f>F64/2</f>
        <v>15</v>
      </c>
      <c r="I64" s="246"/>
      <c r="J64" s="208"/>
      <c r="K64" s="115"/>
      <c r="L64" s="115"/>
      <c r="M64" s="115"/>
      <c r="N64" s="115"/>
      <c r="O64" s="115">
        <v>10</v>
      </c>
      <c r="P64" s="115">
        <v>10</v>
      </c>
      <c r="Q64" s="116">
        <v>10</v>
      </c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</row>
    <row r="65" spans="1:127" s="54" customFormat="1" ht="13.2" x14ac:dyDescent="0.25">
      <c r="A65" s="200" t="s">
        <v>342</v>
      </c>
      <c r="B65" s="183" t="s">
        <v>23</v>
      </c>
      <c r="C65" s="126"/>
      <c r="D65" s="247"/>
      <c r="E65" s="123"/>
      <c r="F65" s="210">
        <f>SUM(L65:Q65)</f>
        <v>0</v>
      </c>
      <c r="G65" s="168"/>
      <c r="H65" s="122"/>
      <c r="I65" s="145"/>
      <c r="J65" s="125"/>
      <c r="K65" s="111"/>
      <c r="L65" s="111"/>
      <c r="M65" s="111"/>
      <c r="N65" s="111"/>
      <c r="O65" s="111"/>
      <c r="P65" s="132"/>
      <c r="Q65" s="113"/>
    </row>
    <row r="66" spans="1:127" s="54" customFormat="1" ht="27" thickBot="1" x14ac:dyDescent="0.3">
      <c r="A66" s="201" t="s">
        <v>343</v>
      </c>
      <c r="B66" s="187" t="s">
        <v>118</v>
      </c>
      <c r="C66" s="236" t="s">
        <v>367</v>
      </c>
      <c r="D66" s="248">
        <f>SUM(D65:D65)</f>
        <v>0</v>
      </c>
      <c r="E66" s="160"/>
      <c r="F66" s="211">
        <f>SUM(L66:Q66)</f>
        <v>72</v>
      </c>
      <c r="G66" s="169"/>
      <c r="H66" s="112"/>
      <c r="I66" s="124"/>
      <c r="J66" s="118"/>
      <c r="K66" s="117"/>
      <c r="L66" s="117"/>
      <c r="M66" s="117"/>
      <c r="N66" s="117"/>
      <c r="O66" s="117"/>
      <c r="P66" s="117">
        <v>72</v>
      </c>
      <c r="Q66" s="119"/>
    </row>
    <row r="67" spans="1:127" s="54" customFormat="1" ht="27" thickBot="1" x14ac:dyDescent="0.3">
      <c r="A67" s="56" t="s">
        <v>67</v>
      </c>
      <c r="B67" s="191" t="s">
        <v>159</v>
      </c>
      <c r="C67" s="234" t="s">
        <v>214</v>
      </c>
      <c r="D67" s="249">
        <f>SUM(D68+D69)</f>
        <v>273</v>
      </c>
      <c r="E67" s="161">
        <f t="shared" ref="E67:Q67" si="26">SUM(E68)</f>
        <v>251</v>
      </c>
      <c r="F67" s="178">
        <f t="shared" si="26"/>
        <v>22</v>
      </c>
      <c r="G67" s="170">
        <f t="shared" si="26"/>
        <v>11</v>
      </c>
      <c r="H67" s="143">
        <f t="shared" si="26"/>
        <v>11</v>
      </c>
      <c r="I67" s="144">
        <f t="shared" si="26"/>
        <v>0</v>
      </c>
      <c r="J67" s="171">
        <f t="shared" si="26"/>
        <v>0</v>
      </c>
      <c r="K67" s="120">
        <f t="shared" si="26"/>
        <v>0</v>
      </c>
      <c r="L67" s="120">
        <f t="shared" si="26"/>
        <v>0</v>
      </c>
      <c r="M67" s="120">
        <f t="shared" si="26"/>
        <v>0</v>
      </c>
      <c r="N67" s="120">
        <f t="shared" si="26"/>
        <v>0</v>
      </c>
      <c r="O67" s="120">
        <f t="shared" si="26"/>
        <v>0</v>
      </c>
      <c r="P67" s="120">
        <f t="shared" si="26"/>
        <v>12</v>
      </c>
      <c r="Q67" s="121">
        <f t="shared" si="26"/>
        <v>10</v>
      </c>
    </row>
    <row r="68" spans="1:127" s="54" customFormat="1" ht="27.75" customHeight="1" x14ac:dyDescent="0.25">
      <c r="A68" s="199" t="s">
        <v>134</v>
      </c>
      <c r="B68" s="60" t="s">
        <v>160</v>
      </c>
      <c r="C68" s="235" t="s">
        <v>375</v>
      </c>
      <c r="D68" s="245">
        <v>273</v>
      </c>
      <c r="E68" s="159">
        <f t="shared" ref="E68" si="27">D68-F68</f>
        <v>251</v>
      </c>
      <c r="F68" s="209">
        <f>L68+M68+N68+O68+P68+Q68</f>
        <v>22</v>
      </c>
      <c r="G68" s="167">
        <f>F68-H68</f>
        <v>11</v>
      </c>
      <c r="H68" s="140">
        <f>F68/2</f>
        <v>11</v>
      </c>
      <c r="I68" s="246"/>
      <c r="J68" s="208"/>
      <c r="K68" s="115"/>
      <c r="L68" s="115"/>
      <c r="M68" s="115"/>
      <c r="N68" s="115"/>
      <c r="O68" s="115"/>
      <c r="P68" s="115">
        <v>12</v>
      </c>
      <c r="Q68" s="116">
        <v>10</v>
      </c>
    </row>
    <row r="69" spans="1:127" s="54" customFormat="1" ht="17.25" customHeight="1" x14ac:dyDescent="0.25">
      <c r="A69" s="200" t="s">
        <v>344</v>
      </c>
      <c r="B69" s="183" t="s">
        <v>23</v>
      </c>
      <c r="C69" s="126"/>
      <c r="D69" s="247"/>
      <c r="E69" s="123"/>
      <c r="F69" s="210">
        <f>SUM(L69:Q69)</f>
        <v>0</v>
      </c>
      <c r="G69" s="168"/>
      <c r="H69" s="122"/>
      <c r="I69" s="145"/>
      <c r="J69" s="125"/>
      <c r="K69" s="111"/>
      <c r="L69" s="111"/>
      <c r="M69" s="111"/>
      <c r="N69" s="111"/>
      <c r="O69" s="111"/>
      <c r="P69" s="111"/>
      <c r="Q69" s="113"/>
    </row>
    <row r="70" spans="1:127" s="54" customFormat="1" ht="27" customHeight="1" thickBot="1" x14ac:dyDescent="0.3">
      <c r="A70" s="201" t="s">
        <v>345</v>
      </c>
      <c r="B70" s="187" t="s">
        <v>118</v>
      </c>
      <c r="C70" s="236" t="s">
        <v>366</v>
      </c>
      <c r="D70" s="248"/>
      <c r="E70" s="160"/>
      <c r="F70" s="211">
        <f>SUM(L70:Q70)</f>
        <v>72</v>
      </c>
      <c r="G70" s="169"/>
      <c r="H70" s="112"/>
      <c r="I70" s="124"/>
      <c r="J70" s="118"/>
      <c r="K70" s="117"/>
      <c r="L70" s="117"/>
      <c r="M70" s="117"/>
      <c r="N70" s="117"/>
      <c r="O70" s="117"/>
      <c r="P70" s="117"/>
      <c r="Q70" s="119">
        <v>72</v>
      </c>
    </row>
    <row r="71" spans="1:127" s="54" customFormat="1" ht="43.5" customHeight="1" thickBot="1" x14ac:dyDescent="0.3">
      <c r="A71" s="204" t="s">
        <v>135</v>
      </c>
      <c r="B71" s="188" t="s">
        <v>130</v>
      </c>
      <c r="C71" s="234" t="s">
        <v>214</v>
      </c>
      <c r="D71" s="249">
        <f t="shared" ref="D71" si="28">SUM(D72+D73)</f>
        <v>519</v>
      </c>
      <c r="E71" s="161">
        <f t="shared" ref="E71:Q71" si="29">SUM(E72)</f>
        <v>455</v>
      </c>
      <c r="F71" s="178">
        <f t="shared" si="29"/>
        <v>64</v>
      </c>
      <c r="G71" s="170">
        <f t="shared" si="29"/>
        <v>32</v>
      </c>
      <c r="H71" s="143">
        <f t="shared" si="29"/>
        <v>32</v>
      </c>
      <c r="I71" s="144">
        <f t="shared" si="29"/>
        <v>0</v>
      </c>
      <c r="J71" s="170">
        <f t="shared" si="29"/>
        <v>12</v>
      </c>
      <c r="K71" s="143">
        <f t="shared" si="29"/>
        <v>11</v>
      </c>
      <c r="L71" s="143">
        <f t="shared" si="29"/>
        <v>17</v>
      </c>
      <c r="M71" s="143">
        <f t="shared" si="29"/>
        <v>10</v>
      </c>
      <c r="N71" s="143">
        <f t="shared" si="29"/>
        <v>14</v>
      </c>
      <c r="O71" s="143">
        <f t="shared" si="29"/>
        <v>0</v>
      </c>
      <c r="P71" s="143">
        <f t="shared" si="29"/>
        <v>0</v>
      </c>
      <c r="Q71" s="144">
        <f t="shared" si="29"/>
        <v>0</v>
      </c>
    </row>
    <row r="72" spans="1:127" s="54" customFormat="1" ht="36.75" customHeight="1" x14ac:dyDescent="0.25">
      <c r="A72" s="205" t="s">
        <v>346</v>
      </c>
      <c r="B72" s="60" t="s">
        <v>162</v>
      </c>
      <c r="C72" s="235" t="s">
        <v>383</v>
      </c>
      <c r="D72" s="245">
        <v>519</v>
      </c>
      <c r="E72" s="159">
        <f t="shared" ref="E72" si="30">D72-F72</f>
        <v>455</v>
      </c>
      <c r="F72" s="209">
        <f>J72+K72+L72+M72+N72</f>
        <v>64</v>
      </c>
      <c r="G72" s="167">
        <f>F72- (H72+I72)</f>
        <v>32</v>
      </c>
      <c r="H72" s="140">
        <f>F72/2</f>
        <v>32</v>
      </c>
      <c r="I72" s="246"/>
      <c r="J72" s="208">
        <v>12</v>
      </c>
      <c r="K72" s="115">
        <v>11</v>
      </c>
      <c r="L72" s="115">
        <v>17</v>
      </c>
      <c r="M72" s="115">
        <v>10</v>
      </c>
      <c r="N72" s="115">
        <v>14</v>
      </c>
      <c r="O72" s="115"/>
      <c r="P72" s="115"/>
      <c r="Q72" s="116"/>
    </row>
    <row r="73" spans="1:127" s="54" customFormat="1" ht="17.25" customHeight="1" x14ac:dyDescent="0.25">
      <c r="A73" s="200" t="s">
        <v>347</v>
      </c>
      <c r="B73" s="183" t="s">
        <v>23</v>
      </c>
      <c r="C73" s="126" t="s">
        <v>365</v>
      </c>
      <c r="D73" s="247"/>
      <c r="E73" s="123"/>
      <c r="F73" s="210">
        <f>SUM(L73:Q73)</f>
        <v>216</v>
      </c>
      <c r="G73" s="168"/>
      <c r="H73" s="122"/>
      <c r="I73" s="145"/>
      <c r="J73" s="125"/>
      <c r="K73" s="111"/>
      <c r="L73" s="111">
        <v>108</v>
      </c>
      <c r="M73" s="111">
        <v>108</v>
      </c>
      <c r="N73" s="111"/>
      <c r="O73" s="111"/>
      <c r="P73" s="111"/>
      <c r="Q73" s="113"/>
    </row>
    <row r="74" spans="1:127" s="54" customFormat="1" ht="24" customHeight="1" x14ac:dyDescent="0.25">
      <c r="A74" s="200" t="s">
        <v>348</v>
      </c>
      <c r="B74" s="183" t="s">
        <v>118</v>
      </c>
      <c r="C74" s="126" t="s">
        <v>365</v>
      </c>
      <c r="D74" s="247"/>
      <c r="E74" s="123"/>
      <c r="F74" s="210">
        <f>SUM(L74:Q74)</f>
        <v>144</v>
      </c>
      <c r="G74" s="168"/>
      <c r="H74" s="122"/>
      <c r="I74" s="145"/>
      <c r="J74" s="125"/>
      <c r="K74" s="111"/>
      <c r="L74" s="111"/>
      <c r="M74" s="111"/>
      <c r="N74" s="111"/>
      <c r="O74" s="111">
        <v>144</v>
      </c>
      <c r="P74" s="111"/>
      <c r="Q74" s="113"/>
    </row>
    <row r="75" spans="1:127" s="269" customFormat="1" ht="15" customHeight="1" x14ac:dyDescent="0.25">
      <c r="A75" s="267"/>
      <c r="B75" s="268" t="s">
        <v>349</v>
      </c>
      <c r="C75" s="231" t="s">
        <v>390</v>
      </c>
      <c r="D75" s="260">
        <f>D33</f>
        <v>4644</v>
      </c>
      <c r="E75" s="261">
        <f t="shared" ref="E75:Q75" si="31">E33+E16</f>
        <v>4002</v>
      </c>
      <c r="F75" s="212">
        <f t="shared" si="31"/>
        <v>685</v>
      </c>
      <c r="G75" s="262">
        <f t="shared" si="31"/>
        <v>351</v>
      </c>
      <c r="H75" s="263">
        <f t="shared" si="31"/>
        <v>304</v>
      </c>
      <c r="I75" s="264">
        <f t="shared" si="31"/>
        <v>30</v>
      </c>
      <c r="J75" s="262">
        <f t="shared" si="31"/>
        <v>80</v>
      </c>
      <c r="K75" s="263">
        <f t="shared" si="31"/>
        <v>80</v>
      </c>
      <c r="L75" s="263">
        <f t="shared" si="31"/>
        <v>80</v>
      </c>
      <c r="M75" s="263">
        <f t="shared" si="31"/>
        <v>80</v>
      </c>
      <c r="N75" s="263">
        <f t="shared" si="31"/>
        <v>80</v>
      </c>
      <c r="O75" s="263">
        <f t="shared" si="31"/>
        <v>80</v>
      </c>
      <c r="P75" s="263">
        <f t="shared" si="31"/>
        <v>80</v>
      </c>
      <c r="Q75" s="264">
        <f t="shared" si="31"/>
        <v>80</v>
      </c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  <c r="BF75" s="266"/>
      <c r="BG75" s="266"/>
      <c r="BH75" s="266"/>
      <c r="BI75" s="266"/>
      <c r="BJ75" s="266"/>
      <c r="BK75" s="266"/>
      <c r="BL75" s="266"/>
      <c r="BM75" s="266"/>
      <c r="BN75" s="266"/>
      <c r="BO75" s="266"/>
      <c r="BP75" s="266"/>
      <c r="BQ75" s="266"/>
      <c r="BR75" s="266"/>
      <c r="BS75" s="266"/>
      <c r="BT75" s="266"/>
      <c r="BU75" s="266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  <c r="CS75" s="266"/>
      <c r="CT75" s="266"/>
      <c r="CU75" s="266"/>
      <c r="CV75" s="266"/>
      <c r="CW75" s="266"/>
      <c r="CX75" s="266"/>
      <c r="CY75" s="266"/>
      <c r="CZ75" s="266"/>
      <c r="DA75" s="266"/>
      <c r="DB75" s="266"/>
      <c r="DC75" s="266"/>
      <c r="DD75" s="266"/>
      <c r="DE75" s="266"/>
      <c r="DF75" s="266"/>
      <c r="DG75" s="266"/>
      <c r="DH75" s="266"/>
      <c r="DI75" s="266"/>
      <c r="DJ75" s="266"/>
      <c r="DK75" s="266"/>
      <c r="DL75" s="266"/>
      <c r="DM75" s="266"/>
      <c r="DN75" s="266"/>
      <c r="DO75" s="266"/>
      <c r="DP75" s="266"/>
      <c r="DQ75" s="266"/>
      <c r="DR75" s="266"/>
      <c r="DS75" s="266"/>
      <c r="DT75" s="266"/>
      <c r="DU75" s="266"/>
      <c r="DV75" s="266"/>
      <c r="DW75" s="266"/>
    </row>
    <row r="76" spans="1:127" s="54" customFormat="1" ht="27.75" customHeight="1" thickBot="1" x14ac:dyDescent="0.3">
      <c r="A76" s="201" t="s">
        <v>350</v>
      </c>
      <c r="B76" s="187" t="s">
        <v>351</v>
      </c>
      <c r="C76" s="236"/>
      <c r="D76" s="251"/>
      <c r="E76" s="213"/>
      <c r="F76" s="211">
        <v>144</v>
      </c>
      <c r="G76" s="214"/>
      <c r="H76" s="215"/>
      <c r="I76" s="124"/>
      <c r="J76" s="118"/>
      <c r="K76" s="117"/>
      <c r="L76" s="117"/>
      <c r="M76" s="117"/>
      <c r="N76" s="117"/>
      <c r="O76" s="117"/>
      <c r="P76" s="117"/>
      <c r="Q76" s="119">
        <v>144</v>
      </c>
    </row>
    <row r="77" spans="1:127" ht="27" thickBot="1" x14ac:dyDescent="0.3">
      <c r="A77" s="206" t="s">
        <v>68</v>
      </c>
      <c r="B77" s="193" t="s">
        <v>352</v>
      </c>
      <c r="C77" s="238"/>
      <c r="D77" s="252"/>
      <c r="E77" s="216"/>
      <c r="F77" s="217">
        <v>216</v>
      </c>
      <c r="G77" s="218"/>
      <c r="H77" s="219"/>
      <c r="I77" s="253"/>
      <c r="J77" s="172"/>
      <c r="K77" s="146"/>
      <c r="L77" s="146"/>
      <c r="M77" s="146"/>
      <c r="N77" s="146"/>
      <c r="O77" s="146"/>
      <c r="P77" s="146"/>
      <c r="Q77" s="147">
        <v>216</v>
      </c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</row>
    <row r="78" spans="1:127" ht="19.8" customHeight="1" thickBot="1" x14ac:dyDescent="0.3">
      <c r="A78" s="207" t="s">
        <v>20</v>
      </c>
      <c r="B78" s="194" t="s">
        <v>353</v>
      </c>
      <c r="C78" s="239"/>
      <c r="D78" s="254"/>
      <c r="E78" s="255"/>
      <c r="F78" s="256" t="s">
        <v>354</v>
      </c>
      <c r="G78" s="257"/>
      <c r="H78" s="258"/>
      <c r="I78" s="259"/>
      <c r="J78" s="173"/>
      <c r="K78" s="148"/>
      <c r="L78" s="148"/>
      <c r="M78" s="148"/>
      <c r="N78" s="148"/>
      <c r="O78" s="148"/>
      <c r="P78" s="148"/>
      <c r="Q78" s="149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</row>
    <row r="79" spans="1:127" ht="14.4" thickBot="1" x14ac:dyDescent="0.3">
      <c r="A79" s="360" t="s">
        <v>38</v>
      </c>
      <c r="B79" s="361"/>
      <c r="C79" s="361"/>
      <c r="D79" s="361"/>
      <c r="E79" s="362"/>
      <c r="F79" s="220"/>
      <c r="G79" s="221"/>
      <c r="H79" s="222"/>
      <c r="I79" s="222"/>
      <c r="J79" s="152"/>
      <c r="K79" s="152"/>
      <c r="L79" s="152"/>
      <c r="M79" s="152"/>
      <c r="N79" s="152"/>
      <c r="O79" s="152"/>
      <c r="P79" s="152"/>
      <c r="Q79" s="153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</row>
    <row r="80" spans="1:127" ht="15" customHeight="1" x14ac:dyDescent="0.25">
      <c r="A80" s="363" t="s">
        <v>355</v>
      </c>
      <c r="B80" s="364"/>
      <c r="C80" s="364"/>
      <c r="D80" s="364"/>
      <c r="E80" s="365"/>
      <c r="F80" s="367" t="s">
        <v>37</v>
      </c>
      <c r="G80" s="332" t="s">
        <v>356</v>
      </c>
      <c r="H80" s="333"/>
      <c r="I80" s="333"/>
      <c r="J80" s="150"/>
      <c r="K80" s="150"/>
      <c r="L80" s="150"/>
      <c r="M80" s="150"/>
      <c r="N80" s="150"/>
      <c r="O80" s="150"/>
      <c r="P80" s="150"/>
      <c r="Q80" s="151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</row>
    <row r="81" spans="1:33" ht="15" customHeight="1" x14ac:dyDescent="0.25">
      <c r="A81" s="366"/>
      <c r="B81" s="337"/>
      <c r="C81" s="337"/>
      <c r="D81" s="337"/>
      <c r="E81" s="341"/>
      <c r="F81" s="368"/>
      <c r="G81" s="334" t="s">
        <v>73</v>
      </c>
      <c r="H81" s="335"/>
      <c r="I81" s="335"/>
      <c r="J81" s="127">
        <f>J61+J65+J69+J73</f>
        <v>0</v>
      </c>
      <c r="K81" s="127">
        <f t="shared" ref="K81:Q81" si="32">K61+K65+K69+K73</f>
        <v>0</v>
      </c>
      <c r="L81" s="127">
        <f t="shared" si="32"/>
        <v>108</v>
      </c>
      <c r="M81" s="127">
        <f t="shared" si="32"/>
        <v>108</v>
      </c>
      <c r="N81" s="127">
        <f t="shared" si="32"/>
        <v>0</v>
      </c>
      <c r="O81" s="127">
        <f t="shared" si="32"/>
        <v>0</v>
      </c>
      <c r="P81" s="127">
        <f t="shared" si="32"/>
        <v>0</v>
      </c>
      <c r="Q81" s="128">
        <f t="shared" si="32"/>
        <v>0</v>
      </c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</row>
    <row r="82" spans="1:33" ht="28.5" customHeight="1" x14ac:dyDescent="0.25">
      <c r="A82" s="336" t="s">
        <v>357</v>
      </c>
      <c r="B82" s="337"/>
      <c r="C82" s="133"/>
      <c r="D82" s="223"/>
      <c r="E82" s="109"/>
      <c r="F82" s="368"/>
      <c r="G82" s="338" t="s">
        <v>370</v>
      </c>
      <c r="H82" s="339"/>
      <c r="I82" s="339"/>
      <c r="J82" s="127">
        <f>J62+J66+J70+J74</f>
        <v>0</v>
      </c>
      <c r="K82" s="127">
        <f t="shared" ref="K82:Q82" si="33">K62+K66+K70+K74</f>
        <v>0</v>
      </c>
      <c r="L82" s="127">
        <f t="shared" si="33"/>
        <v>0</v>
      </c>
      <c r="M82" s="127">
        <f t="shared" si="33"/>
        <v>0</v>
      </c>
      <c r="N82" s="127">
        <f t="shared" si="33"/>
        <v>0</v>
      </c>
      <c r="O82" s="127">
        <f t="shared" si="33"/>
        <v>288</v>
      </c>
      <c r="P82" s="127">
        <f t="shared" si="33"/>
        <v>144</v>
      </c>
      <c r="Q82" s="128">
        <f t="shared" si="33"/>
        <v>180</v>
      </c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</row>
    <row r="83" spans="1:33" s="90" customFormat="1" ht="14.25" customHeight="1" x14ac:dyDescent="0.25">
      <c r="A83" s="137"/>
      <c r="B83" s="134"/>
      <c r="C83" s="129"/>
      <c r="D83" s="223"/>
      <c r="E83" s="224"/>
      <c r="F83" s="368"/>
      <c r="G83" s="330" t="s">
        <v>368</v>
      </c>
      <c r="H83" s="331"/>
      <c r="I83" s="331"/>
      <c r="J83" s="129">
        <f>J76</f>
        <v>0</v>
      </c>
      <c r="K83" s="129">
        <f t="shared" ref="K83:Q83" si="34">K76</f>
        <v>0</v>
      </c>
      <c r="L83" s="129">
        <f t="shared" si="34"/>
        <v>0</v>
      </c>
      <c r="M83" s="129">
        <f t="shared" si="34"/>
        <v>0</v>
      </c>
      <c r="N83" s="129">
        <f t="shared" si="34"/>
        <v>0</v>
      </c>
      <c r="O83" s="129">
        <f t="shared" si="34"/>
        <v>0</v>
      </c>
      <c r="P83" s="129">
        <f t="shared" si="34"/>
        <v>0</v>
      </c>
      <c r="Q83" s="130">
        <f t="shared" si="34"/>
        <v>144</v>
      </c>
    </row>
    <row r="84" spans="1:33" s="90" customFormat="1" ht="14.25" customHeight="1" x14ac:dyDescent="0.25">
      <c r="A84" s="137"/>
      <c r="B84" s="134"/>
      <c r="C84" s="129"/>
      <c r="D84" s="225"/>
      <c r="E84" s="224"/>
      <c r="F84" s="368"/>
      <c r="G84" s="330" t="s">
        <v>369</v>
      </c>
      <c r="H84" s="331"/>
      <c r="I84" s="331"/>
      <c r="J84" s="129">
        <v>0</v>
      </c>
      <c r="K84" s="129">
        <v>5</v>
      </c>
      <c r="L84" s="129">
        <v>1</v>
      </c>
      <c r="M84" s="129">
        <v>2</v>
      </c>
      <c r="N84" s="129">
        <v>0</v>
      </c>
      <c r="O84" s="129">
        <v>3</v>
      </c>
      <c r="P84" s="129">
        <v>2</v>
      </c>
      <c r="Q84" s="130"/>
    </row>
    <row r="85" spans="1:33" ht="15" customHeight="1" x14ac:dyDescent="0.25">
      <c r="A85" s="340" t="s">
        <v>358</v>
      </c>
      <c r="B85" s="337"/>
      <c r="C85" s="337"/>
      <c r="D85" s="337"/>
      <c r="E85" s="341"/>
      <c r="F85" s="368"/>
      <c r="G85" s="334" t="s">
        <v>74</v>
      </c>
      <c r="H85" s="335"/>
      <c r="I85" s="335"/>
      <c r="J85" s="89">
        <v>0</v>
      </c>
      <c r="K85" s="89">
        <v>1</v>
      </c>
      <c r="L85" s="89">
        <v>0</v>
      </c>
      <c r="M85" s="89">
        <v>2</v>
      </c>
      <c r="N85" s="89">
        <v>0</v>
      </c>
      <c r="O85" s="89">
        <v>3</v>
      </c>
      <c r="P85" s="89">
        <v>0</v>
      </c>
      <c r="Q85" s="99">
        <v>4</v>
      </c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</row>
    <row r="86" spans="1:33" ht="15" customHeight="1" thickBot="1" x14ac:dyDescent="0.3">
      <c r="A86" s="327" t="s">
        <v>359</v>
      </c>
      <c r="B86" s="328"/>
      <c r="C86" s="328"/>
      <c r="D86" s="328"/>
      <c r="E86" s="329"/>
      <c r="F86" s="369"/>
      <c r="G86" s="358" t="s">
        <v>360</v>
      </c>
      <c r="H86" s="359"/>
      <c r="I86" s="359"/>
      <c r="J86" s="100">
        <v>1</v>
      </c>
      <c r="K86" s="100">
        <v>10</v>
      </c>
      <c r="L86" s="100">
        <v>1</v>
      </c>
      <c r="M86" s="100">
        <v>4</v>
      </c>
      <c r="N86" s="100">
        <v>1</v>
      </c>
      <c r="O86" s="100">
        <v>4</v>
      </c>
      <c r="P86" s="100">
        <v>1</v>
      </c>
      <c r="Q86" s="101">
        <v>8</v>
      </c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</row>
    <row r="87" spans="1:33" ht="13.8" x14ac:dyDescent="0.25">
      <c r="A87" s="93"/>
      <c r="B87" s="61"/>
      <c r="C87" s="91"/>
      <c r="D87" s="226"/>
      <c r="E87" s="227"/>
      <c r="F87" s="227"/>
      <c r="G87" s="227"/>
      <c r="H87" s="227"/>
      <c r="I87" s="227"/>
      <c r="J87" s="87"/>
      <c r="K87" s="87"/>
      <c r="L87" s="87"/>
      <c r="M87" s="87"/>
      <c r="N87" s="87"/>
      <c r="O87" s="87"/>
      <c r="P87" s="87"/>
      <c r="Q87" s="87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</row>
    <row r="88" spans="1:33" s="95" customFormat="1" ht="40.5" customHeight="1" x14ac:dyDescent="0.25">
      <c r="A88" s="342" t="s">
        <v>388</v>
      </c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</row>
    <row r="89" spans="1:33" s="95" customFormat="1" ht="20.399999999999999" customHeight="1" x14ac:dyDescent="0.25">
      <c r="A89" s="342" t="s">
        <v>389</v>
      </c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</row>
    <row r="90" spans="1:33" ht="16.8" customHeight="1" x14ac:dyDescent="0.3"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</row>
    <row r="91" spans="1:33" x14ac:dyDescent="0.3"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</row>
  </sheetData>
  <protectedRanges>
    <protectedRange password="CA9C" sqref="E33:I34 E43:Q43 J34:Q34 E39:Q39" name="Диапазон1"/>
    <protectedRange password="CA9C" sqref="D39 D43 D33:D34" name="Диапазон1_1"/>
  </protectedRanges>
  <mergeCells count="41">
    <mergeCell ref="A1:Q2"/>
    <mergeCell ref="A3:A13"/>
    <mergeCell ref="B3:B13"/>
    <mergeCell ref="C3:C13"/>
    <mergeCell ref="D3:I4"/>
    <mergeCell ref="J3:Q4"/>
    <mergeCell ref="D5:D13"/>
    <mergeCell ref="E5:E13"/>
    <mergeCell ref="F5:I5"/>
    <mergeCell ref="J5:K5"/>
    <mergeCell ref="L5:M5"/>
    <mergeCell ref="N5:O5"/>
    <mergeCell ref="P5:Q5"/>
    <mergeCell ref="F6:F13"/>
    <mergeCell ref="G6:I6"/>
    <mergeCell ref="J6:J13"/>
    <mergeCell ref="A88:Q88"/>
    <mergeCell ref="A89:Q89"/>
    <mergeCell ref="P6:P13"/>
    <mergeCell ref="Q6:Q13"/>
    <mergeCell ref="G7:G13"/>
    <mergeCell ref="H7:H13"/>
    <mergeCell ref="I7:I13"/>
    <mergeCell ref="K6:K13"/>
    <mergeCell ref="L6:L13"/>
    <mergeCell ref="M6:M13"/>
    <mergeCell ref="N6:N13"/>
    <mergeCell ref="O6:O13"/>
    <mergeCell ref="G86:I86"/>
    <mergeCell ref="A79:E79"/>
    <mergeCell ref="A80:E81"/>
    <mergeCell ref="F80:F86"/>
    <mergeCell ref="A86:E86"/>
    <mergeCell ref="G84:I84"/>
    <mergeCell ref="G83:I83"/>
    <mergeCell ref="G80:I80"/>
    <mergeCell ref="G81:I81"/>
    <mergeCell ref="A82:B82"/>
    <mergeCell ref="G82:I82"/>
    <mergeCell ref="A85:E85"/>
    <mergeCell ref="G85:I85"/>
  </mergeCells>
  <pageMargins left="0.59055118110236227" right="0.39370078740157483" top="0.59055118110236227" bottom="0.39370078740157483" header="0.11811023622047245" footer="0"/>
  <pageSetup paperSize="9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opLeftCell="A13" workbookViewId="0">
      <selection sqref="A1:B36"/>
    </sheetView>
  </sheetViews>
  <sheetFormatPr defaultRowHeight="13.2" x14ac:dyDescent="0.25"/>
  <cols>
    <col min="1" max="1" width="8.6640625" style="35" customWidth="1"/>
    <col min="2" max="2" width="139.44140625" customWidth="1"/>
  </cols>
  <sheetData>
    <row r="1" spans="1:2" ht="30.75" customHeight="1" x14ac:dyDescent="0.25">
      <c r="A1" s="408" t="s">
        <v>171</v>
      </c>
      <c r="B1" s="408"/>
    </row>
    <row r="2" spans="1:2" ht="26.25" customHeight="1" x14ac:dyDescent="0.25">
      <c r="A2" s="409" t="s">
        <v>172</v>
      </c>
      <c r="B2" s="409"/>
    </row>
    <row r="3" spans="1:2" ht="16.5" customHeight="1" x14ac:dyDescent="0.25">
      <c r="A3" s="77" t="s">
        <v>207</v>
      </c>
      <c r="B3" s="77" t="s">
        <v>173</v>
      </c>
    </row>
    <row r="4" spans="1:2" ht="16.5" customHeight="1" x14ac:dyDescent="0.25">
      <c r="A4" s="77"/>
      <c r="B4" s="78" t="s">
        <v>174</v>
      </c>
    </row>
    <row r="5" spans="1:2" ht="16.5" customHeight="1" x14ac:dyDescent="0.25">
      <c r="A5" s="79">
        <v>1</v>
      </c>
      <c r="B5" s="80" t="s">
        <v>175</v>
      </c>
    </row>
    <row r="6" spans="1:2" ht="16.5" customHeight="1" x14ac:dyDescent="0.25">
      <c r="A6" s="79">
        <v>2</v>
      </c>
      <c r="B6" s="81" t="s">
        <v>206</v>
      </c>
    </row>
    <row r="7" spans="1:2" ht="16.5" customHeight="1" x14ac:dyDescent="0.25">
      <c r="A7" s="79">
        <v>3</v>
      </c>
      <c r="B7" s="80" t="s">
        <v>176</v>
      </c>
    </row>
    <row r="8" spans="1:2" ht="16.5" customHeight="1" x14ac:dyDescent="0.25">
      <c r="A8" s="79">
        <v>4</v>
      </c>
      <c r="B8" s="80" t="s">
        <v>177</v>
      </c>
    </row>
    <row r="9" spans="1:2" ht="16.5" customHeight="1" x14ac:dyDescent="0.25">
      <c r="A9" s="79">
        <v>5</v>
      </c>
      <c r="B9" s="80" t="s">
        <v>178</v>
      </c>
    </row>
    <row r="10" spans="1:2" ht="16.5" customHeight="1" x14ac:dyDescent="0.25">
      <c r="A10" s="79">
        <v>6</v>
      </c>
      <c r="B10" s="80" t="s">
        <v>179</v>
      </c>
    </row>
    <row r="11" spans="1:2" ht="16.5" customHeight="1" x14ac:dyDescent="0.25">
      <c r="A11" s="79">
        <v>7</v>
      </c>
      <c r="B11" s="80" t="s">
        <v>180</v>
      </c>
    </row>
    <row r="12" spans="1:2" ht="16.5" customHeight="1" x14ac:dyDescent="0.25">
      <c r="A12" s="79">
        <v>8</v>
      </c>
      <c r="B12" s="80" t="s">
        <v>181</v>
      </c>
    </row>
    <row r="13" spans="1:2" ht="16.5" customHeight="1" x14ac:dyDescent="0.25">
      <c r="A13" s="79">
        <v>9</v>
      </c>
      <c r="B13" s="80" t="s">
        <v>182</v>
      </c>
    </row>
    <row r="14" spans="1:2" ht="16.5" customHeight="1" x14ac:dyDescent="0.25">
      <c r="A14" s="79">
        <v>10</v>
      </c>
      <c r="B14" s="80" t="s">
        <v>183</v>
      </c>
    </row>
    <row r="15" spans="1:2" ht="16.5" customHeight="1" x14ac:dyDescent="0.25">
      <c r="A15" s="79">
        <v>11</v>
      </c>
      <c r="B15" s="80" t="s">
        <v>184</v>
      </c>
    </row>
    <row r="16" spans="1:2" ht="16.5" customHeight="1" x14ac:dyDescent="0.25">
      <c r="A16" s="79">
        <v>12</v>
      </c>
      <c r="B16" s="80" t="s">
        <v>185</v>
      </c>
    </row>
    <row r="17" spans="1:2" ht="16.5" customHeight="1" x14ac:dyDescent="0.25">
      <c r="A17" s="79">
        <v>13</v>
      </c>
      <c r="B17" s="80" t="s">
        <v>186</v>
      </c>
    </row>
    <row r="18" spans="1:2" ht="16.5" customHeight="1" x14ac:dyDescent="0.25">
      <c r="A18" s="79">
        <v>14</v>
      </c>
      <c r="B18" s="80" t="s">
        <v>187</v>
      </c>
    </row>
    <row r="19" spans="1:2" ht="16.5" customHeight="1" x14ac:dyDescent="0.25">
      <c r="A19" s="79"/>
      <c r="B19" s="78" t="s">
        <v>188</v>
      </c>
    </row>
    <row r="20" spans="1:2" ht="16.5" customHeight="1" x14ac:dyDescent="0.25">
      <c r="A20" s="79">
        <v>1</v>
      </c>
      <c r="B20" s="82" t="s">
        <v>189</v>
      </c>
    </row>
    <row r="21" spans="1:2" ht="16.5" customHeight="1" x14ac:dyDescent="0.25">
      <c r="A21" s="79">
        <v>2</v>
      </c>
      <c r="B21" s="82" t="s">
        <v>190</v>
      </c>
    </row>
    <row r="22" spans="1:2" ht="16.5" customHeight="1" x14ac:dyDescent="0.25">
      <c r="A22" s="79">
        <v>3</v>
      </c>
      <c r="B22" s="82" t="s">
        <v>191</v>
      </c>
    </row>
    <row r="23" spans="1:2" ht="16.5" customHeight="1" x14ac:dyDescent="0.25">
      <c r="A23" s="79">
        <v>4</v>
      </c>
      <c r="B23" s="82" t="s">
        <v>192</v>
      </c>
    </row>
    <row r="24" spans="1:2" ht="16.5" customHeight="1" x14ac:dyDescent="0.25">
      <c r="A24" s="79">
        <v>5</v>
      </c>
      <c r="B24" s="82" t="s">
        <v>193</v>
      </c>
    </row>
    <row r="25" spans="1:2" ht="16.5" customHeight="1" x14ac:dyDescent="0.25">
      <c r="A25" s="79">
        <v>6</v>
      </c>
      <c r="B25" s="82" t="s">
        <v>194</v>
      </c>
    </row>
    <row r="26" spans="1:2" ht="16.5" customHeight="1" x14ac:dyDescent="0.25">
      <c r="A26" s="79">
        <v>7</v>
      </c>
      <c r="B26" s="82" t="s">
        <v>195</v>
      </c>
    </row>
    <row r="27" spans="1:2" ht="16.5" customHeight="1" x14ac:dyDescent="0.25">
      <c r="A27" s="79"/>
      <c r="B27" s="78" t="s">
        <v>196</v>
      </c>
    </row>
    <row r="28" spans="1:2" ht="16.5" customHeight="1" x14ac:dyDescent="0.25">
      <c r="A28" s="79">
        <v>1</v>
      </c>
      <c r="B28" s="82" t="s">
        <v>197</v>
      </c>
    </row>
    <row r="29" spans="1:2" ht="16.5" customHeight="1" x14ac:dyDescent="0.25">
      <c r="A29" s="79">
        <v>2</v>
      </c>
      <c r="B29" s="82" t="s">
        <v>198</v>
      </c>
    </row>
    <row r="30" spans="1:2" ht="16.5" customHeight="1" x14ac:dyDescent="0.25">
      <c r="A30" s="79"/>
      <c r="B30" s="78" t="s">
        <v>199</v>
      </c>
    </row>
    <row r="31" spans="1:2" ht="16.5" customHeight="1" x14ac:dyDescent="0.25">
      <c r="A31" s="79">
        <v>1</v>
      </c>
      <c r="B31" s="82" t="s">
        <v>200</v>
      </c>
    </row>
    <row r="32" spans="1:2" ht="16.5" customHeight="1" x14ac:dyDescent="0.25">
      <c r="A32" s="79">
        <v>2</v>
      </c>
      <c r="B32" s="82" t="s">
        <v>201</v>
      </c>
    </row>
    <row r="33" spans="1:2" ht="16.5" customHeight="1" x14ac:dyDescent="0.25">
      <c r="A33" s="79">
        <v>3</v>
      </c>
      <c r="B33" s="82" t="s">
        <v>202</v>
      </c>
    </row>
    <row r="34" spans="1:2" ht="16.5" customHeight="1" x14ac:dyDescent="0.25">
      <c r="A34" s="79"/>
      <c r="B34" s="78" t="s">
        <v>203</v>
      </c>
    </row>
    <row r="35" spans="1:2" ht="16.5" customHeight="1" x14ac:dyDescent="0.25">
      <c r="A35" s="79">
        <v>1</v>
      </c>
      <c r="B35" s="82" t="s">
        <v>204</v>
      </c>
    </row>
    <row r="36" spans="1:2" ht="16.5" customHeight="1" x14ac:dyDescent="0.25">
      <c r="A36" s="79">
        <v>2</v>
      </c>
      <c r="B36" s="82" t="s">
        <v>205</v>
      </c>
    </row>
    <row r="37" spans="1:2" ht="15" x14ac:dyDescent="0.25">
      <c r="A37" s="36"/>
    </row>
    <row r="38" spans="1:2" ht="15" x14ac:dyDescent="0.25">
      <c r="A38" s="36"/>
    </row>
    <row r="39" spans="1:2" ht="15" x14ac:dyDescent="0.25">
      <c r="A39" s="36"/>
    </row>
    <row r="40" spans="1:2" ht="15" x14ac:dyDescent="0.25">
      <c r="A40" s="36"/>
    </row>
  </sheetData>
  <mergeCells count="2">
    <mergeCell ref="A1:B1"/>
    <mergeCell ref="A2:B2"/>
  </mergeCells>
  <pageMargins left="0.70866141732283472" right="0.70866141732283472" top="0.74803149606299213" bottom="0.35433070866141736" header="0.31496062992125984" footer="0.31496062992125984"/>
  <pageSetup paperSize="9" scale="8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3.2" x14ac:dyDescent="0.25"/>
  <sheetData>
    <row r="1" spans="1:1" x14ac:dyDescent="0.25">
      <c r="A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B32" sqref="A1:C32"/>
    </sheetView>
  </sheetViews>
  <sheetFormatPr defaultRowHeight="13.8" x14ac:dyDescent="0.25"/>
  <cols>
    <col min="1" max="1" width="12.5546875" style="37" customWidth="1"/>
    <col min="2" max="2" width="65" style="39" customWidth="1"/>
    <col min="3" max="3" width="50.88671875" style="41" customWidth="1"/>
  </cols>
  <sheetData>
    <row r="1" spans="1:3" x14ac:dyDescent="0.25">
      <c r="A1" s="410" t="s">
        <v>241</v>
      </c>
      <c r="B1" s="410"/>
      <c r="C1" s="410"/>
    </row>
    <row r="2" spans="1:3" x14ac:dyDescent="0.25">
      <c r="A2" s="43" t="s">
        <v>51</v>
      </c>
      <c r="B2" s="410" t="s">
        <v>242</v>
      </c>
      <c r="C2" s="410"/>
    </row>
    <row r="3" spans="1:3" x14ac:dyDescent="0.25">
      <c r="A3" s="40" t="s">
        <v>243</v>
      </c>
      <c r="B3" s="43" t="s">
        <v>69</v>
      </c>
      <c r="C3" s="44" t="s">
        <v>244</v>
      </c>
    </row>
    <row r="4" spans="1:3" x14ac:dyDescent="0.25">
      <c r="A4" s="40" t="s">
        <v>245</v>
      </c>
      <c r="B4" s="43" t="s">
        <v>70</v>
      </c>
      <c r="C4" s="44" t="s">
        <v>244</v>
      </c>
    </row>
    <row r="5" spans="1:3" x14ac:dyDescent="0.25">
      <c r="A5" s="40" t="s">
        <v>246</v>
      </c>
      <c r="B5" s="43" t="s">
        <v>71</v>
      </c>
      <c r="C5" s="44" t="s">
        <v>244</v>
      </c>
    </row>
    <row r="6" spans="1:3" x14ac:dyDescent="0.25">
      <c r="A6" s="40" t="s">
        <v>247</v>
      </c>
      <c r="B6" s="43" t="s">
        <v>72</v>
      </c>
      <c r="C6" s="44" t="s">
        <v>248</v>
      </c>
    </row>
    <row r="7" spans="1:3" x14ac:dyDescent="0.25">
      <c r="A7" s="43" t="s">
        <v>56</v>
      </c>
      <c r="B7" s="410" t="s">
        <v>249</v>
      </c>
      <c r="C7" s="410"/>
    </row>
    <row r="8" spans="1:3" x14ac:dyDescent="0.25">
      <c r="A8" s="40" t="s">
        <v>250</v>
      </c>
      <c r="B8" s="43" t="s">
        <v>251</v>
      </c>
      <c r="C8" s="40" t="s">
        <v>252</v>
      </c>
    </row>
    <row r="9" spans="1:3" x14ac:dyDescent="0.25">
      <c r="A9" s="40" t="s">
        <v>253</v>
      </c>
      <c r="B9" s="45" t="s">
        <v>254</v>
      </c>
      <c r="C9" s="40" t="s">
        <v>255</v>
      </c>
    </row>
    <row r="10" spans="1:3" x14ac:dyDescent="0.25">
      <c r="A10" s="43" t="s">
        <v>57</v>
      </c>
      <c r="B10" s="410" t="s">
        <v>147</v>
      </c>
      <c r="C10" s="410"/>
    </row>
    <row r="11" spans="1:3" x14ac:dyDescent="0.25">
      <c r="A11" s="43" t="s">
        <v>58</v>
      </c>
      <c r="B11" s="410" t="s">
        <v>111</v>
      </c>
      <c r="C11" s="410"/>
    </row>
    <row r="12" spans="1:3" x14ac:dyDescent="0.25">
      <c r="A12" s="40" t="s">
        <v>256</v>
      </c>
      <c r="B12" s="43" t="s">
        <v>128</v>
      </c>
      <c r="C12" s="40" t="s">
        <v>257</v>
      </c>
    </row>
    <row r="13" spans="1:3" ht="15.6" x14ac:dyDescent="0.25">
      <c r="A13" s="40" t="s">
        <v>258</v>
      </c>
      <c r="B13" s="83" t="s">
        <v>259</v>
      </c>
      <c r="C13" s="40" t="s">
        <v>260</v>
      </c>
    </row>
    <row r="14" spans="1:3" ht="15.6" x14ac:dyDescent="0.25">
      <c r="A14" s="40" t="s">
        <v>261</v>
      </c>
      <c r="B14" s="83" t="s">
        <v>209</v>
      </c>
      <c r="C14" s="44" t="s">
        <v>262</v>
      </c>
    </row>
    <row r="15" spans="1:3" ht="15.6" x14ac:dyDescent="0.25">
      <c r="A15" s="40" t="s">
        <v>263</v>
      </c>
      <c r="B15" s="83" t="s">
        <v>264</v>
      </c>
      <c r="C15" s="44" t="s">
        <v>265</v>
      </c>
    </row>
    <row r="16" spans="1:3" ht="15.6" x14ac:dyDescent="0.25">
      <c r="A16" s="46" t="s">
        <v>266</v>
      </c>
      <c r="B16" s="84" t="s">
        <v>267</v>
      </c>
      <c r="C16" s="44" t="s">
        <v>268</v>
      </c>
    </row>
    <row r="17" spans="1:3" ht="15.6" x14ac:dyDescent="0.25">
      <c r="A17" s="40" t="s">
        <v>269</v>
      </c>
      <c r="B17" s="83" t="s">
        <v>132</v>
      </c>
      <c r="C17" s="44" t="s">
        <v>270</v>
      </c>
    </row>
    <row r="18" spans="1:3" ht="15.6" x14ac:dyDescent="0.25">
      <c r="A18" s="46" t="s">
        <v>271</v>
      </c>
      <c r="B18" s="84" t="s">
        <v>153</v>
      </c>
      <c r="C18" s="44" t="s">
        <v>272</v>
      </c>
    </row>
    <row r="19" spans="1:3" ht="15.6" x14ac:dyDescent="0.3">
      <c r="A19" s="40" t="s">
        <v>273</v>
      </c>
      <c r="B19" s="85" t="s">
        <v>154</v>
      </c>
      <c r="C19" s="47" t="s">
        <v>274</v>
      </c>
    </row>
    <row r="20" spans="1:3" ht="15.6" x14ac:dyDescent="0.3">
      <c r="A20" s="40" t="s">
        <v>275</v>
      </c>
      <c r="B20" s="83" t="s">
        <v>129</v>
      </c>
      <c r="C20" s="47" t="s">
        <v>276</v>
      </c>
    </row>
    <row r="21" spans="1:3" ht="15.6" x14ac:dyDescent="0.25">
      <c r="A21" s="40" t="s">
        <v>277</v>
      </c>
      <c r="B21" s="83" t="s">
        <v>211</v>
      </c>
      <c r="C21" s="44" t="s">
        <v>276</v>
      </c>
    </row>
    <row r="22" spans="1:3" x14ac:dyDescent="0.25">
      <c r="A22" s="43" t="s">
        <v>62</v>
      </c>
      <c r="B22" s="410" t="s">
        <v>112</v>
      </c>
      <c r="C22" s="410"/>
    </row>
    <row r="23" spans="1:3" x14ac:dyDescent="0.25">
      <c r="A23" s="48" t="s">
        <v>63</v>
      </c>
      <c r="B23" s="411" t="s">
        <v>278</v>
      </c>
      <c r="C23" s="411"/>
    </row>
    <row r="24" spans="1:3" x14ac:dyDescent="0.25">
      <c r="A24" s="40" t="s">
        <v>279</v>
      </c>
      <c r="B24" s="45" t="s">
        <v>280</v>
      </c>
      <c r="C24" s="412" t="s">
        <v>281</v>
      </c>
    </row>
    <row r="25" spans="1:3" ht="27.75" customHeight="1" x14ac:dyDescent="0.25">
      <c r="A25" s="49" t="s">
        <v>282</v>
      </c>
      <c r="B25" s="45" t="s">
        <v>283</v>
      </c>
      <c r="C25" s="413"/>
    </row>
    <row r="26" spans="1:3" ht="22.5" customHeight="1" x14ac:dyDescent="0.25">
      <c r="A26" s="40" t="s">
        <v>284</v>
      </c>
      <c r="B26" s="50" t="s">
        <v>285</v>
      </c>
      <c r="C26" s="413"/>
    </row>
    <row r="27" spans="1:3" ht="27.6" x14ac:dyDescent="0.25">
      <c r="A27" s="40" t="s">
        <v>286</v>
      </c>
      <c r="B27" s="50" t="s">
        <v>287</v>
      </c>
      <c r="C27" s="414"/>
    </row>
    <row r="28" spans="1:3" x14ac:dyDescent="0.25">
      <c r="A28" s="48" t="s">
        <v>66</v>
      </c>
      <c r="B28" s="415" t="s">
        <v>212</v>
      </c>
      <c r="C28" s="416"/>
    </row>
    <row r="29" spans="1:3" ht="28.5" customHeight="1" x14ac:dyDescent="0.25">
      <c r="A29" s="40" t="s">
        <v>288</v>
      </c>
      <c r="B29" s="43" t="s">
        <v>289</v>
      </c>
      <c r="C29" s="51" t="s">
        <v>290</v>
      </c>
    </row>
    <row r="30" spans="1:3" x14ac:dyDescent="0.25">
      <c r="A30" s="48" t="s">
        <v>67</v>
      </c>
      <c r="B30" s="415" t="s">
        <v>159</v>
      </c>
      <c r="C30" s="416"/>
    </row>
    <row r="31" spans="1:3" x14ac:dyDescent="0.25">
      <c r="A31" s="40" t="s">
        <v>291</v>
      </c>
      <c r="B31" s="43" t="s">
        <v>160</v>
      </c>
      <c r="C31" s="51" t="s">
        <v>292</v>
      </c>
    </row>
    <row r="32" spans="1:3" x14ac:dyDescent="0.25">
      <c r="A32" s="38" t="s">
        <v>135</v>
      </c>
      <c r="B32" s="415" t="s">
        <v>130</v>
      </c>
      <c r="C32" s="416"/>
    </row>
  </sheetData>
  <mergeCells count="11">
    <mergeCell ref="B23:C23"/>
    <mergeCell ref="C24:C27"/>
    <mergeCell ref="B28:C28"/>
    <mergeCell ref="B30:C30"/>
    <mergeCell ref="B32:C32"/>
    <mergeCell ref="B22:C22"/>
    <mergeCell ref="A1:C1"/>
    <mergeCell ref="B2:C2"/>
    <mergeCell ref="B7:C7"/>
    <mergeCell ref="B10:C10"/>
    <mergeCell ref="B11:C1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Пояснительная</vt:lpstr>
      <vt:lpstr>График учебного процесса </vt:lpstr>
      <vt:lpstr>План учебного процесса</vt:lpstr>
      <vt:lpstr>кабинеты</vt:lpstr>
      <vt:lpstr>Лист3</vt:lpstr>
      <vt:lpstr>Структура</vt:lpstr>
      <vt:lpstr>'План учебного процесса'!Область_печати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zam-direct</cp:lastModifiedBy>
  <cp:lastPrinted>2017-12-22T10:51:23Z</cp:lastPrinted>
  <dcterms:created xsi:type="dcterms:W3CDTF">1996-10-08T23:32:33Z</dcterms:created>
  <dcterms:modified xsi:type="dcterms:W3CDTF">2017-12-22T10:52:15Z</dcterms:modified>
</cp:coreProperties>
</file>