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ый лист" sheetId="1" r:id="rId1"/>
    <sheet name="Пояснительная" sheetId="2" r:id="rId2"/>
    <sheet name="График учебного процесса " sheetId="3" r:id="rId3"/>
    <sheet name="План учебного процесса " sheetId="4" r:id="rId4"/>
    <sheet name="кабинеты" sheetId="5" r:id="rId5"/>
    <sheet name="Структура" sheetId="6" r:id="rId6"/>
    <sheet name="Лист3" sheetId="7" state="hidden" r:id="rId7"/>
  </sheets>
  <definedNames>
    <definedName name="_xlnm.Print_Area" localSheetId="3">'План учебного процесса '!$A$1:$Q$70</definedName>
  </definedNames>
  <calcPr fullCalcOnLoad="1"/>
</workbook>
</file>

<file path=xl/comments3.xml><?xml version="1.0" encoding="utf-8"?>
<comments xmlns="http://schemas.openxmlformats.org/spreadsheetml/2006/main">
  <authors>
    <author>Teacher</author>
    <author>USER</author>
  </authors>
  <commentList>
    <comment ref="E24" authorId="0">
      <text>
        <r>
          <rPr>
            <b/>
            <sz val="8"/>
            <rFont val="Tahoma"/>
            <family val="2"/>
          </rPr>
          <t>Сумма по строке I с 3 по 8 столбик</t>
        </r>
      </text>
    </comment>
    <comment ref="AY24" authorId="0">
      <text>
        <r>
          <rPr>
            <b/>
            <sz val="8"/>
            <rFont val="Tahoma"/>
            <family val="2"/>
          </rPr>
          <t>Сумма по строке I</t>
        </r>
      </text>
    </comment>
    <comment ref="E25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5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6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6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7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7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8" authorId="1">
      <text>
        <r>
          <rPr>
            <sz val="10"/>
            <rFont val="Tahoma"/>
            <family val="2"/>
          </rPr>
          <t xml:space="preserve">Сумма по столбцу </t>
        </r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N28" authorId="0">
      <text>
        <r>
          <rPr>
            <sz val="8"/>
            <rFont val="Tahoma"/>
            <family val="2"/>
          </rPr>
          <t xml:space="preserve">Сумма по столбцу </t>
        </r>
        <r>
          <rPr>
            <b/>
            <sz val="8"/>
            <rFont val="Tahoma"/>
            <family val="2"/>
          </rPr>
          <t>3</t>
        </r>
      </text>
    </comment>
    <comment ref="S28" authorId="0">
      <text>
        <r>
          <rPr>
            <b/>
            <sz val="8"/>
            <rFont val="Tahoma"/>
            <family val="2"/>
          </rPr>
          <t>Сумма по столбцу 4</t>
        </r>
      </text>
    </comment>
    <comment ref="Z28" authorId="0">
      <text>
        <r>
          <rPr>
            <b/>
            <sz val="8"/>
            <rFont val="Tahoma"/>
            <family val="2"/>
          </rPr>
          <t>Сумма по столбцу 5</t>
        </r>
        <r>
          <rPr>
            <sz val="8"/>
            <rFont val="Tahoma"/>
            <family val="2"/>
          </rPr>
          <t xml:space="preserve">
</t>
        </r>
      </text>
    </comment>
    <comment ref="AG28" authorId="0">
      <text>
        <r>
          <rPr>
            <b/>
            <sz val="8"/>
            <rFont val="Tahoma"/>
            <family val="2"/>
          </rPr>
          <t>Сумма по столбцу 6</t>
        </r>
      </text>
    </comment>
    <comment ref="AM28" authorId="0">
      <text>
        <r>
          <rPr>
            <b/>
            <sz val="8"/>
            <rFont val="Tahoma"/>
            <family val="2"/>
          </rPr>
          <t>Сумма по столбцу 7</t>
        </r>
      </text>
    </comment>
    <comment ref="AT28" authorId="0">
      <text>
        <r>
          <rPr>
            <b/>
            <sz val="8"/>
            <rFont val="Tahoma"/>
            <family val="2"/>
          </rPr>
          <t>Сумма по столбцу 8</t>
        </r>
      </text>
    </comment>
    <comment ref="AY28" authorId="0">
      <text>
        <r>
          <rPr>
            <b/>
            <sz val="8"/>
            <rFont val="Tahoma"/>
            <family val="2"/>
          </rPr>
          <t xml:space="preserve">Сумма по столбцу 9
</t>
        </r>
      </text>
    </comment>
  </commentList>
</comments>
</file>

<file path=xl/comments4.xml><?xml version="1.0" encoding="utf-8"?>
<comments xmlns="http://schemas.openxmlformats.org/spreadsheetml/2006/main">
  <authors>
    <author>Teacher</author>
    <author>Pushkova L.</author>
  </authors>
  <commentList>
    <comment ref="D15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5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5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H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5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6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6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16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8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9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0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1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21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21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21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21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21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2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2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I2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2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1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2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3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4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9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43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<sst xmlns="http://schemas.openxmlformats.org/spreadsheetml/2006/main" count="527" uniqueCount="362">
  <si>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</si>
  <si>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</si>
  <si>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</si>
  <si>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</si>
  <si>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</si>
  <si>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</si>
  <si>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</si>
  <si>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</si>
  <si>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</si>
  <si>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</si>
  <si>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</si>
  <si>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</si>
  <si>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</si>
  <si>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</si>
  <si>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</si>
  <si>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</si>
  <si>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</si>
  <si>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</si>
  <si>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</si>
  <si>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</si>
  <si>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</si>
  <si>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</si>
  <si>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</si>
  <si>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</si>
  <si>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</si>
  <si>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</si>
  <si>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Каникулы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</si>
  <si>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</si>
  <si>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</si>
  <si>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</si>
  <si>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</si>
  <si>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</si>
  <si>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</si>
  <si>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</si>
  <si>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</si>
  <si>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</si>
  <si>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</si>
  <si>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</si>
  <si>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</si>
  <si>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</si>
  <si>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</si>
  <si>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</si>
  <si>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</si>
  <si>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</si>
  <si>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</si>
  <si>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</si>
  <si>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</si>
  <si>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</si>
  <si>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</si>
  <si>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</si>
  <si>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</si>
  <si>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</si>
  <si>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</si>
  <si>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</si>
  <si>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</si>
  <si>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</si>
  <si>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</si>
  <si>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</si>
  <si>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</si>
  <si>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</si>
  <si>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</si>
  <si>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</si>
  <si>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</si>
  <si>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</si>
  <si>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</si>
  <si>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</si>
  <si>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</si>
  <si>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</si>
  <si>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</si>
  <si>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</si>
  <si>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</si>
  <si>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</si>
  <si>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</si>
  <si>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</si>
  <si>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</si>
  <si>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</si>
  <si>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</si>
  <si>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</si>
  <si>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</si>
  <si>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</si>
  <si>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</si>
  <si>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</si>
  <si>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</si>
  <si>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</si>
  <si>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</si>
  <si>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</si>
  <si>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</si>
  <si>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</si>
  <si>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</si>
  <si>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</si>
  <si>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</si>
  <si>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</si>
  <si>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</si>
  <si>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</si>
  <si>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</si>
  <si>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</si>
  <si>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</si>
  <si>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</si>
  <si>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</si>
  <si>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</si>
  <si>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</si>
  <si>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</si>
  <si>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</si>
  <si>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</si>
  <si>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</si>
  <si>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</si>
  <si>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</si>
  <si>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</si>
  <si>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</si>
  <si>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</si>
  <si>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</si>
  <si>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</si>
  <si>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</si>
  <si>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</si>
  <si>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</si>
  <si>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</si>
  <si>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</si>
  <si>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</si>
  <si>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</si>
  <si>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</si>
  <si>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</si>
  <si>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</si>
  <si>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</si>
  <si>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 xml:space="preserve">          "Мурманский индустриальный  колледж "</t>
  </si>
  <si>
    <t>Инженерная графика</t>
  </si>
  <si>
    <t>Выполнение работ по одной или нескольким профессиям рабочих, должностям служащих</t>
  </si>
  <si>
    <t>ЕН.02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</si>
  <si>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</si>
  <si>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</si>
  <si>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</si>
  <si>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</si>
  <si>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</si>
  <si>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</si>
  <si>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</si>
  <si>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</si>
  <si>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</si>
  <si>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</si>
  <si>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</si>
  <si>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</si>
  <si>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</si>
  <si>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</si>
  <si>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</si>
  <si>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</si>
  <si>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</si>
  <si>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</si>
  <si>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</si>
  <si>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 xml:space="preserve">                                УЧЕБНЫЙ ПЛАН</t>
  </si>
  <si>
    <r>
      <t>1.2.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Организация учебного процесса и режим занятий</t>
    </r>
  </si>
  <si>
    <t xml:space="preserve">Производственная (профессиональная) практика осуществляется по договорам в организациях, представляющих объекты практики. Руководство практикой строится на основе Положения о производственной (профессиональной) практике студентов, курсантов образовательных учреждений СПО; программы профессиональных модулей, учитывающих требования стандарта СПО и специфику производственных процессов организаций. 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</si>
  <si>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</si>
  <si>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</si>
  <si>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</si>
  <si>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>Наименование</t>
  </si>
  <si>
    <t>социально-экономических дисциплин;</t>
  </si>
  <si>
    <t>математики;</t>
  </si>
  <si>
    <t>экологических основ природопользования;</t>
  </si>
  <si>
    <t>инженерной графики;</t>
  </si>
  <si>
    <t>слесарно-механические;</t>
  </si>
  <si>
    <t>Залы:</t>
  </si>
  <si>
    <t>библиотека, читальный зал с выходом в сеть Интернет</t>
  </si>
  <si>
    <t>актовый зал</t>
  </si>
  <si>
    <t>ОК и ПК</t>
  </si>
  <si>
    <t xml:space="preserve">Материаловедение </t>
  </si>
  <si>
    <t>Общее устройство судов</t>
  </si>
  <si>
    <t>Безопасность жизнедеятельности</t>
  </si>
  <si>
    <t>ПП.01</t>
  </si>
  <si>
    <t>ПП.03</t>
  </si>
  <si>
    <t>УП.04</t>
  </si>
  <si>
    <t>ПП.04</t>
  </si>
  <si>
    <t>Э</t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</si>
  <si>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</si>
  <si>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</si>
  <si>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</si>
  <si>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виды учебных занятий;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</si>
  <si>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</si>
  <si>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indexed="8"/>
        <rFont val="Times New Roman"/>
        <family val="1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indexed="8"/>
        <rFont val="Georgia"/>
        <family val="1"/>
      </rPr>
      <t> </t>
    </r>
    <r>
      <rPr>
        <sz val="12"/>
        <color indexed="8"/>
        <rFont val="Times New Roman"/>
        <family val="1"/>
      </rPr>
      <t xml:space="preserve">Сессия условно фиксируется в рабочем учебном плане. </t>
    </r>
    <r>
      <rPr>
        <sz val="12"/>
        <rFont val="Times New Roman"/>
        <family val="1"/>
      </rPr>
      <t xml:space="preserve"> Применяемый режим учебной недели регламентируется расписанием занятий.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</si>
  <si>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</si>
  <si>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</si>
  <si>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</t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</si>
  <si>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</si>
  <si>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</si>
  <si>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</si>
  <si>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</si>
  <si>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</si>
  <si>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</si>
  <si>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</si>
  <si>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</si>
  <si>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</si>
  <si>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</si>
  <si>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</si>
  <si>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</si>
  <si>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</si>
  <si>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</si>
  <si>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</si>
  <si>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</si>
  <si>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</si>
  <si>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t xml:space="preserve"> 26.02.02 Судостроение</t>
  </si>
  <si>
    <r>
      <t>1.1.</t>
    </r>
    <r>
      <rPr>
        <b/>
        <sz val="12"/>
        <rFont val="Times New Roman"/>
        <family val="1"/>
      </rPr>
      <t>Нормативная база реализации программы подготовки специалистов среднего звена по специальности  26.02.02 Судостроение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</si>
  <si>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 26.02.02 Судостроение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утвержденного приказом Министерства образования и науки Российской Федерации 7 мая 2014 г. N 440., зарегистрирован в Минюсте РФ  11 июня 2014 г. N 32677,  и ряда нормативных документов, регламентирующих порядок разработки рабочих учебных планов.</t>
    </r>
  </si>
  <si>
    <t>№</t>
  </si>
  <si>
    <t>КАБИНЕТЫ</t>
  </si>
  <si>
    <t>иностранного языка;</t>
  </si>
  <si>
    <t>механики;</t>
  </si>
  <si>
    <t>метрологии и стандартизации;</t>
  </si>
  <si>
    <t>общего устройства судов;</t>
  </si>
  <si>
    <t>технологии судостроения;</t>
  </si>
  <si>
    <t>экономики организации;</t>
  </si>
  <si>
    <t>безопасности жизнедеятельности и охраны труда.</t>
  </si>
  <si>
    <t>ЛАБОРАТОРИИ</t>
  </si>
  <si>
    <t>электроники и электротехники;</t>
  </si>
  <si>
    <t>автоматизированного проектирования конструкторской документации;</t>
  </si>
  <si>
    <t>материаловедения</t>
  </si>
  <si>
    <t>МАСТЕРСКИЕ</t>
  </si>
  <si>
    <t>сварочного производства;</t>
  </si>
  <si>
    <t>слесарно-сборочные</t>
  </si>
  <si>
    <t>СПОРТИВНЫЕ КОМПЛЕКСЫ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</si>
  <si>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</si>
  <si>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</si>
  <si>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</si>
  <si>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</t>
  </si>
  <si>
    <t>Библиотека</t>
  </si>
  <si>
    <t>Читальный зал с выходом в сеть интернет</t>
  </si>
  <si>
    <t>Актовый зал.</t>
  </si>
  <si>
    <t>Технологические процессы ремонта судов и типовых деталей судовых конструкций</t>
  </si>
  <si>
    <t>Основы управления подразделением организации</t>
  </si>
  <si>
    <t>Управление  подразделением организации</t>
  </si>
  <si>
    <t>ПП.02</t>
  </si>
  <si>
    <t>Конструкторская подготовка производства в судостроительной организации</t>
  </si>
  <si>
    <t>Конструкторское обеспечение судостроительного производства</t>
  </si>
  <si>
    <t>Технологическая подготовка производства в судостроении</t>
  </si>
  <si>
    <t>Контроль и пусконаладка технологических процессов судостроительного производства</t>
  </si>
  <si>
    <t>Экономика организации</t>
  </si>
  <si>
    <t>Основы автоматизации технологических процессов</t>
  </si>
  <si>
    <t>ОП.07</t>
  </si>
  <si>
    <t>Сварочное производство</t>
  </si>
  <si>
    <t>Метрология и стандартизация</t>
  </si>
  <si>
    <t>Электроника и электротехника</t>
  </si>
  <si>
    <t xml:space="preserve">Механика </t>
  </si>
  <si>
    <t>ЕН.03</t>
  </si>
  <si>
    <t>Информатика и информационные технологии</t>
  </si>
  <si>
    <t>контрольные работы</t>
  </si>
  <si>
    <t>Нормативный срок обучения по специальности   26.02.02 Судостроениесоставляет а базе среднего общего образования 3 года 10 месяцев.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</si>
  <si>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</rPr>
      <t>курсовой работы</t>
    </r>
    <r>
      <rPr>
        <sz val="12"/>
        <rFont val="Times New Roman"/>
        <family val="1"/>
      </rPr>
      <t xml:space="preserve"> - по  МДК.01.01  Технологическая подготовка производства в судостроении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</si>
  <si>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</si>
  <si>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</si>
  <si>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</si>
  <si>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</si>
  <si>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</si>
  <si>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ОК 2, 3, 6, 7</t>
  </si>
  <si>
    <t>ОГСЭ.03.</t>
  </si>
  <si>
    <t xml:space="preserve">ОК 1 - 9ПК 1.3, 1.4
</t>
  </si>
  <si>
    <t xml:space="preserve">ОГСЭ.04. 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</si>
  <si>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</si>
  <si>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</si>
  <si>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</si>
  <si>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  ПК 2.1, 2.3, 3.4, 3.6
</t>
  </si>
  <si>
    <t xml:space="preserve">ОК 1 - 9, ПК 2.1, 2.3, 3.4, 3.6
</t>
  </si>
  <si>
    <t xml:space="preserve">ЕН.03. </t>
  </si>
  <si>
    <t xml:space="preserve"> Экологические основы природопользования</t>
  </si>
  <si>
    <t xml:space="preserve">ОК 1 - 9,  ПК 1.1 - 1.3, 2.1, 2.3, 3.6
</t>
  </si>
  <si>
    <t>Профессиональный учебный цикл</t>
  </si>
  <si>
    <t xml:space="preserve">ОП.01. </t>
  </si>
  <si>
    <t xml:space="preserve">ОК 1 - 9, ПК 1.2, 1.3, 2.1 - 2.3, 3.3, 3.4, 3.6
</t>
  </si>
  <si>
    <t>ОП.02.</t>
  </si>
  <si>
    <t>Механика</t>
  </si>
  <si>
    <t>ОП.03.</t>
  </si>
  <si>
    <t xml:space="preserve">ОК 1 - 9,  ПК 1.2, 1.3, 2.1 - 2.3
ПК 3.3, 3.4, 3.6
</t>
  </si>
  <si>
    <t>ОП.04.</t>
  </si>
  <si>
    <t>Материаловедение</t>
  </si>
  <si>
    <t xml:space="preserve">ОК 1 - 9,  ПК 1.2, 1.3, 2.1 - 2.3, 3.3, 3.4, 3.6
</t>
  </si>
  <si>
    <t xml:space="preserve">ОП.05. </t>
  </si>
  <si>
    <t xml:space="preserve">ОК 1 - 9, ПК 1.1 - 1.3, 2.3, 3.4
</t>
  </si>
  <si>
    <t xml:space="preserve">ОП.06. </t>
  </si>
  <si>
    <t>. Сварочное производство</t>
  </si>
  <si>
    <t xml:space="preserve">ОК 1 - 9,  ПК 1.1 - 1.4
</t>
  </si>
  <si>
    <t xml:space="preserve">ОП.07. </t>
  </si>
  <si>
    <t xml:space="preserve">ОК 1 - 9,  ПК 1.1, 1.3, 2.1, 2.2
</t>
  </si>
  <si>
    <t>ОП.08.</t>
  </si>
  <si>
    <t>ОК 1 - 9ПК 1.2, 1.4, 2.1 - 2.3, 3.4</t>
  </si>
  <si>
    <t>ОП.09.</t>
  </si>
  <si>
    <t>. Экономика организации</t>
  </si>
  <si>
    <t xml:space="preserve">ОК 1 - 9
ПК 1.3, 1.4, 3.1, 3.2, 3.5, 3.6
</t>
  </si>
  <si>
    <t>ОП 10</t>
  </si>
  <si>
    <t xml:space="preserve">ОК 1 - 9
ПК 1.1 - 1.4, 2.1 - 2.3, 3.1 - 3.4
</t>
  </si>
  <si>
    <t xml:space="preserve">МДК.01.01. </t>
  </si>
  <si>
    <t xml:space="preserve">ОК 1 - 9, ПК 1.1 - 1.4
</t>
  </si>
  <si>
    <t>Конструкторское обеспечение судостроительного производстваКонструкторское обеспечение судостроительного производства</t>
  </si>
  <si>
    <t>МДК.02.01.</t>
  </si>
  <si>
    <t xml:space="preserve">ОК 1 - 9, ПК 2.1 - 2.3
</t>
  </si>
  <si>
    <t>Управление подразделением организации</t>
  </si>
  <si>
    <t xml:space="preserve">МДК.03.01. </t>
  </si>
  <si>
    <t xml:space="preserve">ОК 1 - 9, ПК 3.1 - 3.6
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</si>
  <si>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</si>
  <si>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</si>
  <si>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</si>
  <si>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</si>
  <si>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</si>
  <si>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</si>
  <si>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 xml:space="preserve"> -/з,-/-,-/-,-/-</t>
  </si>
  <si>
    <t>Обязательная часть учебных циклов ППССЗ</t>
  </si>
  <si>
    <t>Математический и общий естественнонаучный  учебный цикл</t>
  </si>
  <si>
    <t xml:space="preserve"> -/-,-/з,-/-,-/-</t>
  </si>
  <si>
    <t xml:space="preserve"> -/-,-/Э,-/-,-/-</t>
  </si>
  <si>
    <t xml:space="preserve"> -/-,-/-,-/з,-/-</t>
  </si>
  <si>
    <t>Э(к)</t>
  </si>
  <si>
    <t>УП.01</t>
  </si>
  <si>
    <t>УП.02</t>
  </si>
  <si>
    <t>УП.03.</t>
  </si>
  <si>
    <t>МДК.04.01</t>
  </si>
  <si>
    <t>МДК.04.02</t>
  </si>
  <si>
    <t>Технология электромонтажных работ на судах</t>
  </si>
  <si>
    <t xml:space="preserve"> -/-,-/з,-/з,-/-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</si>
  <si>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</si>
  <si>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</si>
  <si>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</si>
  <si>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</si>
  <si>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</rPr>
      <t xml:space="preserve"> (4 ч. / на 1 об-ся в год)</t>
    </r>
  </si>
  <si>
    <t>дисциплин и МДК</t>
  </si>
  <si>
    <t>1.1. Дипломный проект</t>
  </si>
  <si>
    <t xml:space="preserve">производств. практики </t>
  </si>
  <si>
    <t>преддипл.практика</t>
  </si>
  <si>
    <t>Выполнение дипломного  проекта с 18 мая по 14 июня (всего 4 нед.)</t>
  </si>
  <si>
    <t>Защита дипломного проекта  с 15 июня по 28 июня (всего2 нед.)</t>
  </si>
  <si>
    <t>зачётов</t>
  </si>
  <si>
    <t>Формы промежуточной аттестации      К/ З/Э</t>
  </si>
  <si>
    <t xml:space="preserve"> к/-,-/-,-/-,-/-</t>
  </si>
  <si>
    <t xml:space="preserve"> к/з,-/-,-/-,-/-</t>
  </si>
  <si>
    <t xml:space="preserve"> -/з,-/з,-/з,-/з</t>
  </si>
  <si>
    <t xml:space="preserve"> -/-,к/Э,-/-,-/-</t>
  </si>
  <si>
    <t xml:space="preserve"> -/-,к/з,-/-,-/-</t>
  </si>
  <si>
    <t xml:space="preserve"> -/-,-/-,-/к,з/Э</t>
  </si>
  <si>
    <t xml:space="preserve"> -/-,-/-,-/-,к/Э</t>
  </si>
  <si>
    <r>
      <t>Домашние контрольные работы подлежат обязательному рецензированию.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</si>
  <si>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r>
      <t xml:space="preserve">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indexed="8"/>
        <rFont val="Times New Roman"/>
        <family val="1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</si>
  <si>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18908 Судокорпусник-ремонтник; 19816 Электромонтажник судовой.</t>
  </si>
  <si>
    <t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На консультацию по  курсовой работе (проект) отводится 1 час на одного обучающегося.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</si>
  <si>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оборудования.».. Для подготовки и защиты дипломного проекта (работы) выделяется 6 недель. Консультации 4 часа на одного обучающегося.</t>
  </si>
  <si>
    <t xml:space="preserve"> -/-,-/-,-/-,з/-</t>
  </si>
  <si>
    <t>4. Перечень кабинетов, лабораторий, мастерских и др. для подготовки по специальности СПО ППССЗ 26.02.02  Судостроение</t>
  </si>
  <si>
    <t>Учебный год начинаетсяне позже 1 октября и заканчивается согласно графика учебного процесса и рабочего учебного плана по данной специальности.</t>
  </si>
  <si>
    <t>17 недель (612 час.)</t>
  </si>
  <si>
    <t>22 недели (792 час.)</t>
  </si>
  <si>
    <t>19 недель (684 час.)</t>
  </si>
  <si>
    <t>10 недель (360 час.)</t>
  </si>
  <si>
    <t>18 недель (648 час.)</t>
  </si>
  <si>
    <t>13 недель (468 час.)</t>
  </si>
  <si>
    <t>9 недель (324 час.)</t>
  </si>
  <si>
    <t xml:space="preserve"> -/-,-/-,-/-,з/Э</t>
  </si>
  <si>
    <t xml:space="preserve"> -/-,-/з,-/э,-/-</t>
  </si>
  <si>
    <t xml:space="preserve"> -/-,-/к,з/э,-/-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</si>
  <si>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распределение различных форм промежуточной аттестации по годам обучения и по  семестрам;</t>
    </r>
  </si>
  <si>
    <r>
      <rPr>
        <sz val="7"/>
        <rFont val="Times New Roman"/>
        <family val="1"/>
      </rPr>
      <t> </t>
    </r>
    <r>
      <rPr>
        <sz val="12"/>
        <rFont val="Times New Roman"/>
        <family val="1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</si>
  <si>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 xml:space="preserve">Группа </t>
    </r>
    <r>
      <rPr>
        <b/>
        <sz val="12"/>
        <rFont val="Times New Roman"/>
        <family val="1"/>
      </rPr>
      <t>11-з</t>
    </r>
  </si>
  <si>
    <t xml:space="preserve"> -/-,-/-,к/з,-/-</t>
  </si>
  <si>
    <t xml:space="preserve">3. План учебного процесса (программа подготовки специалистов среднего звена) по специальности  26.02.02 Судостроение                                                     Начало подготовки - 2017 г.   (заочная форма)              </t>
  </si>
  <si>
    <t>Сессия (включая промежуточную аттестацию)</t>
  </si>
  <si>
    <t>25 з, 8 э</t>
  </si>
  <si>
    <t>Заведующий отделением судоремонта и эксплуатации                                                                           Кулиш Л. И.</t>
  </si>
  <si>
    <t>1. Программа базовой подготовки</t>
  </si>
  <si>
    <r>
      <t xml:space="preserve">Квалификация:         </t>
    </r>
    <r>
      <rPr>
        <u val="single"/>
        <sz val="12"/>
        <rFont val="Times New Roman"/>
        <family val="1"/>
      </rPr>
      <t>техник</t>
    </r>
  </si>
  <si>
    <t>Г. С. Шатило</t>
  </si>
  <si>
    <t xml:space="preserve">Руководитель МК морских  профессий, судоремонта и электрического обслуживания                        Веселова Е. Ю.           Протокол №_____ от _________________ 2017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</si>
</sst>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sz val="12"/>
      <name val="Symbol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9.5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4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53">
      <alignment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vertical="center"/>
      <protection/>
    </xf>
    <xf numFmtId="0" fontId="23" fillId="0" borderId="0" xfId="0" applyFont="1" applyAlignment="1">
      <alignment horizontal="justify" vertical="center"/>
    </xf>
    <xf numFmtId="0" fontId="4" fillId="32" borderId="0" xfId="0" applyFont="1" applyFill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17" fillId="0" borderId="11" xfId="53" applyFont="1" applyBorder="1" applyAlignment="1">
      <alignment vertical="center" wrapText="1"/>
      <protection/>
    </xf>
    <xf numFmtId="0" fontId="17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/>
      <protection/>
    </xf>
    <xf numFmtId="0" fontId="17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 vertical="center" wrapText="1"/>
      <protection/>
    </xf>
    <xf numFmtId="0" fontId="17" fillId="0" borderId="11" xfId="53" applyFont="1" applyBorder="1" applyAlignment="1">
      <alignment vertical="top"/>
      <protection/>
    </xf>
    <xf numFmtId="0" fontId="4" fillId="0" borderId="11" xfId="53" applyFont="1" applyBorder="1" applyAlignment="1">
      <alignment vertical="top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/>
      <protection/>
    </xf>
    <xf numFmtId="0" fontId="18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/>
      <protection/>
    </xf>
    <xf numFmtId="0" fontId="18" fillId="0" borderId="11" xfId="53" applyFont="1" applyBorder="1" applyAlignment="1">
      <alignment vertical="center" wrapText="1"/>
      <protection/>
    </xf>
    <xf numFmtId="0" fontId="17" fillId="0" borderId="0" xfId="53" applyFont="1" applyAlignment="1">
      <alignment/>
      <protection/>
    </xf>
    <xf numFmtId="49" fontId="7" fillId="0" borderId="0" xfId="55" applyNumberFormat="1" applyFont="1" applyAlignment="1">
      <alignment/>
      <protection/>
    </xf>
    <xf numFmtId="49" fontId="4" fillId="0" borderId="0" xfId="55" applyNumberFormat="1" applyFont="1">
      <alignment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4" fillId="0" borderId="11" xfId="55" applyNumberFormat="1" applyFont="1" applyBorder="1">
      <alignment/>
      <protection/>
    </xf>
    <xf numFmtId="49" fontId="16" fillId="0" borderId="0" xfId="55" applyNumberFormat="1" applyFont="1" applyBorder="1">
      <alignment/>
      <protection/>
    </xf>
    <xf numFmtId="49" fontId="6" fillId="0" borderId="0" xfId="55" applyNumberFormat="1" applyFont="1" applyAlignment="1">
      <alignment horizontal="center" vertical="center" wrapText="1"/>
      <protection/>
    </xf>
    <xf numFmtId="49" fontId="6" fillId="0" borderId="0" xfId="55" applyNumberFormat="1" applyFont="1">
      <alignment/>
      <protection/>
    </xf>
    <xf numFmtId="0" fontId="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2" xfId="55" applyNumberFormat="1" applyFont="1" applyBorder="1" applyAlignment="1">
      <alignment horizontal="center" vertical="center"/>
      <protection/>
    </xf>
    <xf numFmtId="49" fontId="4" fillId="0" borderId="13" xfId="55" applyNumberFormat="1" applyFont="1" applyBorder="1" applyAlignment="1">
      <alignment horizontal="center" vertical="center"/>
      <protection/>
    </xf>
    <xf numFmtId="49" fontId="4" fillId="0" borderId="14" xfId="55" applyNumberFormat="1" applyFont="1" applyBorder="1" applyAlignment="1">
      <alignment horizontal="center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0" borderId="15" xfId="55" applyNumberFormat="1" applyFont="1" applyBorder="1" applyAlignment="1">
      <alignment horizontal="center" vertical="center"/>
      <protection/>
    </xf>
    <xf numFmtId="49" fontId="16" fillId="0" borderId="11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center" textRotation="90" wrapText="1"/>
      <protection/>
    </xf>
    <xf numFmtId="49" fontId="4" fillId="0" borderId="0" xfId="55" applyNumberFormat="1" applyFont="1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 wrapText="1"/>
      <protection/>
    </xf>
    <xf numFmtId="49" fontId="4" fillId="0" borderId="0" xfId="55" applyNumberFormat="1" applyFont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/>
      <protection/>
    </xf>
    <xf numFmtId="49" fontId="4" fillId="0" borderId="0" xfId="55" applyNumberFormat="1" applyFont="1" applyBorder="1" applyAlignment="1">
      <alignment horizontal="center" vertical="center"/>
      <protection/>
    </xf>
    <xf numFmtId="0" fontId="17" fillId="33" borderId="0" xfId="56" applyFont="1" applyFill="1" applyBorder="1" applyAlignment="1">
      <alignment horizontal="left" vertical="center"/>
      <protection/>
    </xf>
    <xf numFmtId="0" fontId="17" fillId="33" borderId="0" xfId="56" applyFont="1" applyFill="1" applyBorder="1" applyAlignment="1">
      <alignment vertical="center"/>
      <protection/>
    </xf>
    <xf numFmtId="1" fontId="17" fillId="33" borderId="0" xfId="56" applyNumberFormat="1" applyFont="1" applyFill="1" applyBorder="1" applyAlignment="1">
      <alignment vertical="center"/>
      <protection/>
    </xf>
    <xf numFmtId="1" fontId="17" fillId="33" borderId="0" xfId="56" applyNumberFormat="1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vertical="center"/>
      <protection/>
    </xf>
    <xf numFmtId="0" fontId="2" fillId="33" borderId="11" xfId="56" applyFont="1" applyFill="1" applyBorder="1" applyAlignment="1">
      <alignment vertical="center"/>
      <protection/>
    </xf>
    <xf numFmtId="0" fontId="2" fillId="33" borderId="17" xfId="56" applyFont="1" applyFill="1" applyBorder="1" applyAlignment="1">
      <alignment vertical="center"/>
      <protection/>
    </xf>
    <xf numFmtId="0" fontId="2" fillId="33" borderId="18" xfId="56" applyFont="1" applyFill="1" applyBorder="1" applyAlignment="1">
      <alignment vertical="center"/>
      <protection/>
    </xf>
    <xf numFmtId="0" fontId="2" fillId="33" borderId="19" xfId="56" applyFont="1" applyFill="1" applyBorder="1" applyAlignment="1">
      <alignment vertical="center"/>
      <protection/>
    </xf>
    <xf numFmtId="49" fontId="7" fillId="33" borderId="0" xfId="56" applyNumberFormat="1" applyFont="1" applyFill="1" applyBorder="1" applyAlignment="1">
      <alignment vertical="center"/>
      <protection/>
    </xf>
    <xf numFmtId="0" fontId="17" fillId="33" borderId="20" xfId="56" applyFont="1" applyFill="1" applyBorder="1" applyAlignment="1">
      <alignment horizontal="center" vertical="center"/>
      <protection/>
    </xf>
    <xf numFmtId="0" fontId="17" fillId="33" borderId="21" xfId="56" applyFont="1" applyFill="1" applyBorder="1" applyAlignment="1">
      <alignment horizontal="center" vertical="center"/>
      <protection/>
    </xf>
    <xf numFmtId="0" fontId="17" fillId="33" borderId="22" xfId="56" applyFont="1" applyFill="1" applyBorder="1" applyAlignment="1">
      <alignment horizontal="center" vertical="center"/>
      <protection/>
    </xf>
    <xf numFmtId="1" fontId="17" fillId="33" borderId="23" xfId="56" applyNumberFormat="1" applyFont="1" applyFill="1" applyBorder="1" applyAlignment="1">
      <alignment horizontal="center" vertical="center"/>
      <protection/>
    </xf>
    <xf numFmtId="1" fontId="17" fillId="33" borderId="22" xfId="56" applyNumberFormat="1" applyFont="1" applyFill="1" applyBorder="1" applyAlignment="1">
      <alignment horizontal="center" vertical="center"/>
      <protection/>
    </xf>
    <xf numFmtId="1" fontId="17" fillId="33" borderId="24" xfId="56" applyNumberFormat="1" applyFont="1" applyFill="1" applyBorder="1" applyAlignment="1">
      <alignment horizontal="center" vertical="center"/>
      <protection/>
    </xf>
    <xf numFmtId="1" fontId="17" fillId="33" borderId="25" xfId="56" applyNumberFormat="1" applyFont="1" applyFill="1" applyBorder="1" applyAlignment="1">
      <alignment horizontal="center" vertical="center"/>
      <protection/>
    </xf>
    <xf numFmtId="1" fontId="17" fillId="33" borderId="26" xfId="56" applyNumberFormat="1" applyFont="1" applyFill="1" applyBorder="1" applyAlignment="1">
      <alignment horizontal="center" vertical="center"/>
      <protection/>
    </xf>
    <xf numFmtId="0" fontId="17" fillId="33" borderId="24" xfId="56" applyFont="1" applyFill="1" applyBorder="1" applyAlignment="1">
      <alignment horizontal="center" vertical="center"/>
      <protection/>
    </xf>
    <xf numFmtId="0" fontId="17" fillId="33" borderId="25" xfId="56" applyFont="1" applyFill="1" applyBorder="1" applyAlignment="1">
      <alignment horizontal="center" vertical="center"/>
      <protection/>
    </xf>
    <xf numFmtId="0" fontId="17" fillId="33" borderId="26" xfId="56" applyFont="1" applyFill="1" applyBorder="1" applyAlignment="1">
      <alignment horizontal="center" vertical="center"/>
      <protection/>
    </xf>
    <xf numFmtId="0" fontId="13" fillId="33" borderId="0" xfId="56" applyFont="1" applyFill="1" applyBorder="1" applyAlignment="1">
      <alignment horizontal="center" vertical="center"/>
      <protection/>
    </xf>
    <xf numFmtId="0" fontId="13" fillId="33" borderId="27" xfId="56" applyFont="1" applyFill="1" applyBorder="1" applyAlignment="1">
      <alignment horizontal="left" vertical="center"/>
      <protection/>
    </xf>
    <xf numFmtId="0" fontId="13" fillId="33" borderId="28" xfId="56" applyFont="1" applyFill="1" applyBorder="1" applyAlignment="1">
      <alignment horizontal="left" vertical="center" wrapText="1"/>
      <protection/>
    </xf>
    <xf numFmtId="0" fontId="2" fillId="33" borderId="29" xfId="56" applyFont="1" applyFill="1" applyBorder="1" applyAlignment="1">
      <alignment horizontal="center" vertical="center"/>
      <protection/>
    </xf>
    <xf numFmtId="1" fontId="13" fillId="33" borderId="30" xfId="56" applyNumberFormat="1" applyFont="1" applyFill="1" applyBorder="1" applyAlignment="1">
      <alignment horizontal="center" vertical="center"/>
      <protection/>
    </xf>
    <xf numFmtId="1" fontId="13" fillId="33" borderId="29" xfId="56" applyNumberFormat="1" applyFont="1" applyFill="1" applyBorder="1" applyAlignment="1">
      <alignment horizontal="center" vertical="center"/>
      <protection/>
    </xf>
    <xf numFmtId="1" fontId="13" fillId="33" borderId="31" xfId="56" applyNumberFormat="1" applyFont="1" applyFill="1" applyBorder="1" applyAlignment="1">
      <alignment horizontal="center" vertical="center"/>
      <protection/>
    </xf>
    <xf numFmtId="1" fontId="13" fillId="33" borderId="32" xfId="56" applyNumberFormat="1" applyFont="1" applyFill="1" applyBorder="1" applyAlignment="1">
      <alignment horizontal="center" vertical="center"/>
      <protection/>
    </xf>
    <xf numFmtId="1" fontId="13" fillId="33" borderId="33" xfId="56" applyNumberFormat="1" applyFont="1" applyFill="1" applyBorder="1" applyAlignment="1">
      <alignment horizontal="center" vertical="center"/>
      <protection/>
    </xf>
    <xf numFmtId="0" fontId="13" fillId="33" borderId="32" xfId="56" applyFont="1" applyFill="1" applyBorder="1" applyAlignment="1">
      <alignment horizontal="center" vertical="center"/>
      <protection/>
    </xf>
    <xf numFmtId="0" fontId="13" fillId="33" borderId="33" xfId="56" applyFont="1" applyFill="1" applyBorder="1" applyAlignment="1">
      <alignment horizontal="center" vertical="center"/>
      <protection/>
    </xf>
    <xf numFmtId="10" fontId="2" fillId="33" borderId="0" xfId="56" applyNumberFormat="1" applyFont="1" applyFill="1" applyBorder="1" applyAlignment="1">
      <alignment vertical="center"/>
      <protection/>
    </xf>
    <xf numFmtId="0" fontId="2" fillId="33" borderId="34" xfId="56" applyFont="1" applyFill="1" applyBorder="1" applyAlignment="1">
      <alignment horizontal="left" vertical="center"/>
      <protection/>
    </xf>
    <xf numFmtId="0" fontId="2" fillId="33" borderId="14" xfId="56" applyFont="1" applyFill="1" applyBorder="1" applyAlignment="1">
      <alignment vertical="center"/>
      <protection/>
    </xf>
    <xf numFmtId="0" fontId="2" fillId="33" borderId="35" xfId="56" applyFont="1" applyFill="1" applyBorder="1" applyAlignment="1">
      <alignment horizontal="center" vertical="center"/>
      <protection/>
    </xf>
    <xf numFmtId="1" fontId="2" fillId="33" borderId="36" xfId="56" applyNumberFormat="1" applyFont="1" applyFill="1" applyBorder="1" applyAlignment="1">
      <alignment horizontal="center" vertical="center"/>
      <protection/>
    </xf>
    <xf numFmtId="1" fontId="2" fillId="33" borderId="35" xfId="56" applyNumberFormat="1" applyFont="1" applyFill="1" applyBorder="1" applyAlignment="1">
      <alignment horizontal="center" vertical="center"/>
      <protection/>
    </xf>
    <xf numFmtId="1" fontId="2" fillId="33" borderId="15" xfId="56" applyNumberFormat="1" applyFont="1" applyFill="1" applyBorder="1" applyAlignment="1">
      <alignment horizontal="center" vertical="center"/>
      <protection/>
    </xf>
    <xf numFmtId="1" fontId="2" fillId="33" borderId="37" xfId="56" applyNumberFormat="1" applyFont="1" applyFill="1" applyBorder="1" applyAlignment="1">
      <alignment horizontal="center" vertical="center"/>
      <protection/>
    </xf>
    <xf numFmtId="1" fontId="2" fillId="33" borderId="38" xfId="56" applyNumberFormat="1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vertical="center"/>
      <protection/>
    </xf>
    <xf numFmtId="0" fontId="2" fillId="33" borderId="37" xfId="56" applyFont="1" applyFill="1" applyBorder="1" applyAlignment="1">
      <alignment vertical="center"/>
      <protection/>
    </xf>
    <xf numFmtId="0" fontId="2" fillId="33" borderId="38" xfId="56" applyFont="1" applyFill="1" applyBorder="1" applyAlignment="1">
      <alignment vertical="center"/>
      <protection/>
    </xf>
    <xf numFmtId="0" fontId="2" fillId="33" borderId="39" xfId="56" applyFont="1" applyFill="1" applyBorder="1" applyAlignment="1">
      <alignment horizontal="left" vertical="center"/>
      <protection/>
    </xf>
    <xf numFmtId="0" fontId="2" fillId="33" borderId="40" xfId="56" applyFont="1" applyFill="1" applyBorder="1" applyAlignment="1">
      <alignment vertical="center"/>
      <protection/>
    </xf>
    <xf numFmtId="0" fontId="2" fillId="33" borderId="19" xfId="56" applyFont="1" applyFill="1" applyBorder="1" applyAlignment="1">
      <alignment horizontal="center" vertical="center"/>
      <protection/>
    </xf>
    <xf numFmtId="1" fontId="2" fillId="33" borderId="41" xfId="56" applyNumberFormat="1" applyFont="1" applyFill="1" applyBorder="1" applyAlignment="1">
      <alignment horizontal="center" vertical="center"/>
      <protection/>
    </xf>
    <xf numFmtId="1" fontId="2" fillId="33" borderId="19" xfId="56" applyNumberFormat="1" applyFont="1" applyFill="1" applyBorder="1" applyAlignment="1">
      <alignment horizontal="center" vertical="center"/>
      <protection/>
    </xf>
    <xf numFmtId="1" fontId="2" fillId="33" borderId="42" xfId="56" applyNumberFormat="1" applyFont="1" applyFill="1" applyBorder="1" applyAlignment="1">
      <alignment horizontal="center" vertical="center"/>
      <protection/>
    </xf>
    <xf numFmtId="1" fontId="2" fillId="33" borderId="11" xfId="56" applyNumberFormat="1" applyFont="1" applyFill="1" applyBorder="1" applyAlignment="1">
      <alignment horizontal="center" vertical="center"/>
      <protection/>
    </xf>
    <xf numFmtId="1" fontId="2" fillId="33" borderId="43" xfId="56" applyNumberFormat="1" applyFont="1" applyFill="1" applyBorder="1" applyAlignment="1">
      <alignment horizontal="center" vertical="center"/>
      <protection/>
    </xf>
    <xf numFmtId="0" fontId="2" fillId="33" borderId="42" xfId="56" applyFont="1" applyFill="1" applyBorder="1" applyAlignment="1">
      <alignment vertical="center"/>
      <protection/>
    </xf>
    <xf numFmtId="0" fontId="2" fillId="33" borderId="43" xfId="56" applyFont="1" applyFill="1" applyBorder="1" applyAlignment="1">
      <alignment vertical="center"/>
      <protection/>
    </xf>
    <xf numFmtId="0" fontId="2" fillId="33" borderId="44" xfId="56" applyFont="1" applyFill="1" applyBorder="1" applyAlignment="1">
      <alignment horizontal="left" vertical="center"/>
      <protection/>
    </xf>
    <xf numFmtId="0" fontId="2" fillId="33" borderId="45" xfId="56" applyFont="1" applyFill="1" applyBorder="1" applyAlignment="1">
      <alignment vertical="center"/>
      <protection/>
    </xf>
    <xf numFmtId="0" fontId="2" fillId="33" borderId="46" xfId="56" applyFont="1" applyFill="1" applyBorder="1" applyAlignment="1">
      <alignment horizontal="center" vertical="center"/>
      <protection/>
    </xf>
    <xf numFmtId="1" fontId="2" fillId="33" borderId="47" xfId="56" applyNumberFormat="1" applyFont="1" applyFill="1" applyBorder="1" applyAlignment="1">
      <alignment horizontal="center" vertical="center"/>
      <protection/>
    </xf>
    <xf numFmtId="1" fontId="2" fillId="33" borderId="46" xfId="56" applyNumberFormat="1" applyFont="1" applyFill="1" applyBorder="1" applyAlignment="1">
      <alignment horizontal="center" vertical="center"/>
      <protection/>
    </xf>
    <xf numFmtId="1" fontId="13" fillId="33" borderId="48" xfId="56" applyNumberFormat="1" applyFont="1" applyFill="1" applyBorder="1" applyAlignment="1">
      <alignment horizontal="center" vertical="center"/>
      <protection/>
    </xf>
    <xf numFmtId="1" fontId="2" fillId="33" borderId="49" xfId="56" applyNumberFormat="1" applyFont="1" applyFill="1" applyBorder="1" applyAlignment="1">
      <alignment horizontal="center" vertical="center"/>
      <protection/>
    </xf>
    <xf numFmtId="1" fontId="2" fillId="33" borderId="50" xfId="56" applyNumberFormat="1" applyFont="1" applyFill="1" applyBorder="1" applyAlignment="1">
      <alignment horizontal="center" vertical="center"/>
      <protection/>
    </xf>
    <xf numFmtId="0" fontId="2" fillId="33" borderId="48" xfId="56" applyFont="1" applyFill="1" applyBorder="1" applyAlignment="1">
      <alignment vertical="center"/>
      <protection/>
    </xf>
    <xf numFmtId="0" fontId="2" fillId="33" borderId="49" xfId="56" applyFont="1" applyFill="1" applyBorder="1" applyAlignment="1">
      <alignment vertical="center"/>
      <protection/>
    </xf>
    <xf numFmtId="0" fontId="2" fillId="33" borderId="50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2" fillId="33" borderId="14" xfId="56" applyFont="1" applyFill="1" applyBorder="1" applyAlignment="1">
      <alignment vertical="center" wrapText="1"/>
      <protection/>
    </xf>
    <xf numFmtId="0" fontId="2" fillId="33" borderId="35" xfId="56" applyFont="1" applyFill="1" applyBorder="1" applyAlignment="1">
      <alignment vertical="center"/>
      <protection/>
    </xf>
    <xf numFmtId="0" fontId="2" fillId="33" borderId="40" xfId="56" applyFont="1" applyFill="1" applyBorder="1" applyAlignment="1">
      <alignment vertical="center" wrapText="1"/>
      <protection/>
    </xf>
    <xf numFmtId="0" fontId="2" fillId="33" borderId="46" xfId="56" applyFont="1" applyFill="1" applyBorder="1" applyAlignment="1">
      <alignment vertical="center"/>
      <protection/>
    </xf>
    <xf numFmtId="1" fontId="2" fillId="33" borderId="48" xfId="56" applyNumberFormat="1" applyFont="1" applyFill="1" applyBorder="1" applyAlignment="1">
      <alignment horizontal="center" vertical="center"/>
      <protection/>
    </xf>
    <xf numFmtId="0" fontId="2" fillId="33" borderId="34" xfId="56" applyFont="1" applyFill="1" applyBorder="1" applyAlignment="1">
      <alignment horizontal="left" vertical="center" wrapText="1"/>
      <protection/>
    </xf>
    <xf numFmtId="0" fontId="2" fillId="33" borderId="39" xfId="56" applyFont="1" applyFill="1" applyBorder="1" applyAlignment="1">
      <alignment horizontal="left" vertical="center" wrapText="1"/>
      <protection/>
    </xf>
    <xf numFmtId="0" fontId="2" fillId="33" borderId="51" xfId="56" applyFont="1" applyFill="1" applyBorder="1" applyAlignment="1">
      <alignment horizontal="left" vertical="center"/>
      <protection/>
    </xf>
    <xf numFmtId="0" fontId="2" fillId="33" borderId="16" xfId="56" applyFont="1" applyFill="1" applyBorder="1" applyAlignment="1">
      <alignment horizontal="left" vertical="center" wrapText="1"/>
      <protection/>
    </xf>
    <xf numFmtId="1" fontId="2" fillId="33" borderId="52" xfId="56" applyNumberFormat="1" applyFont="1" applyFill="1" applyBorder="1" applyAlignment="1">
      <alignment horizontal="center" vertical="center"/>
      <protection/>
    </xf>
    <xf numFmtId="1" fontId="2" fillId="33" borderId="18" xfId="56" applyNumberFormat="1" applyFont="1" applyFill="1" applyBorder="1" applyAlignment="1">
      <alignment horizontal="center" vertical="center"/>
      <protection/>
    </xf>
    <xf numFmtId="1" fontId="2" fillId="33" borderId="13" xfId="56" applyNumberFormat="1" applyFont="1" applyFill="1" applyBorder="1" applyAlignment="1">
      <alignment horizontal="center" vertical="center"/>
      <protection/>
    </xf>
    <xf numFmtId="1" fontId="2" fillId="33" borderId="17" xfId="56" applyNumberFormat="1" applyFont="1" applyFill="1" applyBorder="1" applyAlignment="1">
      <alignment horizontal="center" vertical="center"/>
      <protection/>
    </xf>
    <xf numFmtId="1" fontId="2" fillId="33" borderId="53" xfId="56" applyNumberFormat="1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vertical="center"/>
      <protection/>
    </xf>
    <xf numFmtId="0" fontId="2" fillId="33" borderId="53" xfId="56" applyFont="1" applyFill="1" applyBorder="1" applyAlignment="1">
      <alignment vertical="center"/>
      <protection/>
    </xf>
    <xf numFmtId="0" fontId="13" fillId="33" borderId="28" xfId="56" applyFont="1" applyFill="1" applyBorder="1" applyAlignment="1">
      <alignment vertical="center" wrapText="1"/>
      <protection/>
    </xf>
    <xf numFmtId="0" fontId="13" fillId="33" borderId="29" xfId="56" applyFont="1" applyFill="1" applyBorder="1" applyAlignment="1">
      <alignment horizontal="center" vertical="center"/>
      <protection/>
    </xf>
    <xf numFmtId="0" fontId="13" fillId="33" borderId="31" xfId="56" applyFont="1" applyFill="1" applyBorder="1" applyAlignment="1">
      <alignment horizontal="center" vertical="center"/>
      <protection/>
    </xf>
    <xf numFmtId="0" fontId="15" fillId="33" borderId="0" xfId="56" applyFont="1" applyFill="1" applyBorder="1" applyAlignment="1">
      <alignment vertical="center"/>
      <protection/>
    </xf>
    <xf numFmtId="1" fontId="2" fillId="33" borderId="30" xfId="56" applyNumberFormat="1" applyFont="1" applyFill="1" applyBorder="1" applyAlignment="1">
      <alignment horizontal="center" vertical="center"/>
      <protection/>
    </xf>
    <xf numFmtId="1" fontId="2" fillId="33" borderId="29" xfId="56" applyNumberFormat="1" applyFont="1" applyFill="1" applyBorder="1" applyAlignment="1">
      <alignment horizontal="center" vertical="center"/>
      <protection/>
    </xf>
    <xf numFmtId="1" fontId="2" fillId="33" borderId="31" xfId="56" applyNumberFormat="1" applyFont="1" applyFill="1" applyBorder="1" applyAlignment="1">
      <alignment horizontal="center" vertical="center"/>
      <protection/>
    </xf>
    <xf numFmtId="1" fontId="2" fillId="33" borderId="32" xfId="56" applyNumberFormat="1" applyFont="1" applyFill="1" applyBorder="1" applyAlignment="1">
      <alignment horizontal="center" vertical="center"/>
      <protection/>
    </xf>
    <xf numFmtId="1" fontId="2" fillId="33" borderId="33" xfId="56" applyNumberFormat="1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vertical="center" wrapText="1"/>
      <protection/>
    </xf>
    <xf numFmtId="0" fontId="2" fillId="33" borderId="31" xfId="56" applyFont="1" applyFill="1" applyBorder="1" applyAlignment="1">
      <alignment horizontal="center" vertical="center"/>
      <protection/>
    </xf>
    <xf numFmtId="0" fontId="2" fillId="33" borderId="32" xfId="56" applyFont="1" applyFill="1" applyBorder="1" applyAlignment="1">
      <alignment horizontal="center" vertical="center"/>
      <protection/>
    </xf>
    <xf numFmtId="0" fontId="2" fillId="33" borderId="33" xfId="56" applyFont="1" applyFill="1" applyBorder="1" applyAlignment="1">
      <alignment horizontal="center" vertical="center"/>
      <protection/>
    </xf>
    <xf numFmtId="0" fontId="2" fillId="33" borderId="18" xfId="56" applyFont="1" applyFill="1" applyBorder="1" applyAlignment="1">
      <alignment horizontal="center" vertical="center"/>
      <protection/>
    </xf>
    <xf numFmtId="0" fontId="2" fillId="33" borderId="27" xfId="56" applyFont="1" applyFill="1" applyBorder="1" applyAlignment="1">
      <alignment horizontal="left" vertical="center"/>
      <protection/>
    </xf>
    <xf numFmtId="1" fontId="13" fillId="33" borderId="30" xfId="56" applyNumberFormat="1" applyFont="1" applyFill="1" applyBorder="1" applyAlignment="1">
      <alignment horizontal="center" vertical="center" wrapText="1"/>
      <protection/>
    </xf>
    <xf numFmtId="1" fontId="13" fillId="33" borderId="29" xfId="56" applyNumberFormat="1" applyFont="1" applyFill="1" applyBorder="1" applyAlignment="1">
      <alignment horizontal="center" vertical="center" wrapText="1"/>
      <protection/>
    </xf>
    <xf numFmtId="1" fontId="13" fillId="33" borderId="31" xfId="56" applyNumberFormat="1" applyFont="1" applyFill="1" applyBorder="1" applyAlignment="1">
      <alignment horizontal="center" vertical="center" wrapText="1"/>
      <protection/>
    </xf>
    <xf numFmtId="1" fontId="13" fillId="33" borderId="32" xfId="56" applyNumberFormat="1" applyFont="1" applyFill="1" applyBorder="1" applyAlignment="1">
      <alignment horizontal="center" vertical="center" wrapText="1"/>
      <protection/>
    </xf>
    <xf numFmtId="1" fontId="13" fillId="33" borderId="33" xfId="56" applyNumberFormat="1" applyFont="1" applyFill="1" applyBorder="1" applyAlignment="1">
      <alignment horizontal="center" vertical="center" wrapText="1"/>
      <protection/>
    </xf>
    <xf numFmtId="1" fontId="13" fillId="33" borderId="31" xfId="56" applyNumberFormat="1" applyFont="1" applyFill="1" applyBorder="1" applyAlignment="1">
      <alignment horizontal="right" vertical="center" wrapText="1"/>
      <protection/>
    </xf>
    <xf numFmtId="1" fontId="13" fillId="33" borderId="32" xfId="56" applyNumberFormat="1" applyFont="1" applyFill="1" applyBorder="1" applyAlignment="1">
      <alignment horizontal="right" vertical="center" wrapText="1"/>
      <protection/>
    </xf>
    <xf numFmtId="1" fontId="13" fillId="33" borderId="33" xfId="56" applyNumberFormat="1" applyFont="1" applyFill="1" applyBorder="1" applyAlignment="1">
      <alignment horizontal="right" vertical="center" wrapText="1"/>
      <protection/>
    </xf>
    <xf numFmtId="1" fontId="2" fillId="33" borderId="36" xfId="56" applyNumberFormat="1" applyFont="1" applyFill="1" applyBorder="1" applyAlignment="1">
      <alignment horizontal="center" vertical="center" wrapText="1"/>
      <protection/>
    </xf>
    <xf numFmtId="1" fontId="2" fillId="33" borderId="35" xfId="56" applyNumberFormat="1" applyFont="1" applyFill="1" applyBorder="1" applyAlignment="1">
      <alignment horizontal="center" vertical="center" wrapText="1"/>
      <protection/>
    </xf>
    <xf numFmtId="1" fontId="2" fillId="33" borderId="15" xfId="56" applyNumberFormat="1" applyFont="1" applyFill="1" applyBorder="1" applyAlignment="1">
      <alignment horizontal="center" vertical="center" wrapText="1"/>
      <protection/>
    </xf>
    <xf numFmtId="1" fontId="2" fillId="33" borderId="37" xfId="56" applyNumberFormat="1" applyFont="1" applyFill="1" applyBorder="1" applyAlignment="1">
      <alignment horizontal="center" vertical="center" wrapText="1"/>
      <protection/>
    </xf>
    <xf numFmtId="0" fontId="13" fillId="33" borderId="39" xfId="56" applyFont="1" applyFill="1" applyBorder="1" applyAlignment="1">
      <alignment horizontal="left" vertical="center"/>
      <protection/>
    </xf>
    <xf numFmtId="0" fontId="13" fillId="33" borderId="40" xfId="56" applyFont="1" applyFill="1" applyBorder="1" applyAlignment="1">
      <alignment vertical="center" wrapText="1"/>
      <protection/>
    </xf>
    <xf numFmtId="0" fontId="13" fillId="33" borderId="16" xfId="56" applyFont="1" applyFill="1" applyBorder="1" applyAlignment="1">
      <alignment horizontal="left" vertical="center"/>
      <protection/>
    </xf>
    <xf numFmtId="0" fontId="13" fillId="33" borderId="18" xfId="56" applyFont="1" applyFill="1" applyBorder="1" applyAlignment="1">
      <alignment horizontal="left" vertical="center"/>
      <protection/>
    </xf>
    <xf numFmtId="1" fontId="13" fillId="33" borderId="47" xfId="56" applyNumberFormat="1" applyFont="1" applyFill="1" applyBorder="1" applyAlignment="1">
      <alignment horizontal="center" vertical="center"/>
      <protection/>
    </xf>
    <xf numFmtId="1" fontId="28" fillId="33" borderId="46" xfId="56" applyNumberFormat="1" applyFont="1" applyFill="1" applyBorder="1" applyAlignment="1">
      <alignment horizontal="center" vertical="center" wrapText="1"/>
      <protection/>
    </xf>
    <xf numFmtId="1" fontId="17" fillId="33" borderId="29" xfId="56" applyNumberFormat="1" applyFont="1" applyFill="1" applyBorder="1" applyAlignment="1">
      <alignment vertical="center"/>
      <protection/>
    </xf>
    <xf numFmtId="1" fontId="17" fillId="33" borderId="31" xfId="56" applyNumberFormat="1" applyFont="1" applyFill="1" applyBorder="1" applyAlignment="1">
      <alignment vertical="center"/>
      <protection/>
    </xf>
    <xf numFmtId="1" fontId="17" fillId="33" borderId="32" xfId="56" applyNumberFormat="1" applyFont="1" applyFill="1" applyBorder="1" applyAlignment="1">
      <alignment vertical="center"/>
      <protection/>
    </xf>
    <xf numFmtId="1" fontId="17" fillId="33" borderId="32" xfId="56" applyNumberFormat="1" applyFont="1" applyFill="1" applyBorder="1" applyAlignment="1">
      <alignment horizontal="center" vertical="center"/>
      <protection/>
    </xf>
    <xf numFmtId="0" fontId="17" fillId="33" borderId="32" xfId="56" applyFont="1" applyFill="1" applyBorder="1" applyAlignment="1">
      <alignment vertical="center"/>
      <protection/>
    </xf>
    <xf numFmtId="0" fontId="17" fillId="33" borderId="33" xfId="56" applyFont="1" applyFill="1" applyBorder="1" applyAlignment="1">
      <alignment vertical="center"/>
      <protection/>
    </xf>
    <xf numFmtId="0" fontId="17" fillId="33" borderId="54" xfId="56" applyFont="1" applyFill="1" applyBorder="1" applyAlignment="1">
      <alignment vertical="center"/>
      <protection/>
    </xf>
    <xf numFmtId="0" fontId="17" fillId="33" borderId="55" xfId="56" applyFont="1" applyFill="1" applyBorder="1" applyAlignment="1">
      <alignment vertical="center"/>
      <protection/>
    </xf>
    <xf numFmtId="0" fontId="17" fillId="33" borderId="11" xfId="56" applyFont="1" applyFill="1" applyBorder="1" applyAlignment="1">
      <alignment vertical="center"/>
      <protection/>
    </xf>
    <xf numFmtId="0" fontId="17" fillId="33" borderId="43" xfId="56" applyFont="1" applyFill="1" applyBorder="1" applyAlignment="1">
      <alignment vertical="center"/>
      <protection/>
    </xf>
    <xf numFmtId="0" fontId="14" fillId="33" borderId="0" xfId="56" applyFont="1" applyFill="1" applyBorder="1" applyAlignment="1">
      <alignment vertical="center"/>
      <protection/>
    </xf>
    <xf numFmtId="0" fontId="17" fillId="33" borderId="23" xfId="56" applyFont="1" applyFill="1" applyBorder="1" applyAlignment="1">
      <alignment horizontal="left" vertical="center" wrapText="1"/>
      <protection/>
    </xf>
    <xf numFmtId="0" fontId="0" fillId="33" borderId="0" xfId="56" applyFill="1" applyBorder="1" applyAlignment="1">
      <alignment vertical="center"/>
      <protection/>
    </xf>
    <xf numFmtId="0" fontId="17" fillId="33" borderId="49" xfId="56" applyFont="1" applyFill="1" applyBorder="1" applyAlignment="1">
      <alignment vertical="center"/>
      <protection/>
    </xf>
    <xf numFmtId="0" fontId="17" fillId="33" borderId="50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horizontal="left" vertical="center"/>
      <protection/>
    </xf>
    <xf numFmtId="1" fontId="2" fillId="33" borderId="0" xfId="56" applyNumberFormat="1" applyFont="1" applyFill="1" applyBorder="1" applyAlignment="1">
      <alignment vertical="center"/>
      <protection/>
    </xf>
    <xf numFmtId="1" fontId="2" fillId="33" borderId="0" xfId="5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7" fillId="0" borderId="0" xfId="55" applyNumberFormat="1" applyFont="1" applyAlignment="1">
      <alignment horizontal="center"/>
      <protection/>
    </xf>
    <xf numFmtId="49" fontId="2" fillId="0" borderId="0" xfId="55" applyNumberFormat="1" applyFont="1" applyAlignment="1">
      <alignment horizontal="center" vertical="center" wrapText="1"/>
      <protection/>
    </xf>
    <xf numFmtId="49" fontId="30" fillId="0" borderId="0" xfId="55" applyNumberFormat="1" applyFont="1" applyAlignment="1">
      <alignment horizontal="center" vertical="center" wrapText="1"/>
      <protection/>
    </xf>
    <xf numFmtId="49" fontId="4" fillId="0" borderId="0" xfId="55" applyNumberFormat="1" applyFont="1" applyAlignment="1">
      <alignment horizontal="center" vertical="center"/>
      <protection/>
    </xf>
    <xf numFmtId="0" fontId="0" fillId="0" borderId="0" xfId="55" applyAlignment="1">
      <alignment horizontal="center" vertical="center" wrapText="1"/>
      <protection/>
    </xf>
    <xf numFmtId="49" fontId="4" fillId="0" borderId="16" xfId="55" applyNumberFormat="1" applyFont="1" applyFill="1" applyBorder="1" applyAlignment="1">
      <alignment horizontal="center" vertical="center"/>
      <protection/>
    </xf>
    <xf numFmtId="0" fontId="0" fillId="0" borderId="12" xfId="55" applyFill="1" applyBorder="1" applyAlignment="1">
      <alignment horizontal="center" vertical="center"/>
      <protection/>
    </xf>
    <xf numFmtId="49" fontId="6" fillId="0" borderId="16" xfId="55" applyNumberFormat="1" applyFont="1" applyBorder="1" applyAlignment="1">
      <alignment horizontal="center" vertical="center"/>
      <protection/>
    </xf>
    <xf numFmtId="49" fontId="4" fillId="0" borderId="12" xfId="55" applyNumberFormat="1" applyFont="1" applyBorder="1" applyAlignment="1">
      <alignment horizontal="center" vertical="center"/>
      <protection/>
    </xf>
    <xf numFmtId="49" fontId="4" fillId="0" borderId="13" xfId="55" applyNumberFormat="1" applyFont="1" applyBorder="1" applyAlignment="1">
      <alignment horizontal="center" vertical="center"/>
      <protection/>
    </xf>
    <xf numFmtId="49" fontId="4" fillId="0" borderId="14" xfId="55" applyNumberFormat="1" applyFont="1" applyBorder="1" applyAlignment="1">
      <alignment horizontal="center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0" borderId="15" xfId="55" applyNumberFormat="1" applyFont="1" applyBorder="1" applyAlignment="1">
      <alignment horizontal="center" vertical="center"/>
      <protection/>
    </xf>
    <xf numFmtId="49" fontId="8" fillId="0" borderId="16" xfId="55" applyNumberFormat="1" applyFont="1" applyBorder="1" applyAlignment="1">
      <alignment horizontal="center" vertical="center"/>
      <protection/>
    </xf>
    <xf numFmtId="49" fontId="18" fillId="0" borderId="11" xfId="55" applyNumberFormat="1" applyFont="1" applyBorder="1" applyAlignment="1">
      <alignment horizontal="center" vertical="center" wrapText="1"/>
      <protection/>
    </xf>
    <xf numFmtId="0" fontId="13" fillId="0" borderId="11" xfId="55" applyNumberFormat="1" applyFont="1" applyBorder="1" applyAlignment="1">
      <alignment horizontal="center" vertical="center"/>
      <protection/>
    </xf>
    <xf numFmtId="49" fontId="13" fillId="0" borderId="11" xfId="55" applyNumberFormat="1" applyFont="1" applyBorder="1" applyAlignment="1">
      <alignment horizontal="center" vertical="center"/>
      <protection/>
    </xf>
    <xf numFmtId="49" fontId="7" fillId="0" borderId="0" xfId="55" applyNumberFormat="1" applyFont="1" applyAlignment="1">
      <alignment horizontal="center" vertical="center"/>
      <protection/>
    </xf>
    <xf numFmtId="49" fontId="18" fillId="0" borderId="16" xfId="55" applyNumberFormat="1" applyFont="1" applyBorder="1" applyAlignment="1">
      <alignment horizontal="center" vertical="center" wrapText="1"/>
      <protection/>
    </xf>
    <xf numFmtId="49" fontId="18" fillId="0" borderId="12" xfId="55" applyNumberFormat="1" applyFont="1" applyBorder="1" applyAlignment="1">
      <alignment horizontal="center" vertical="center" wrapText="1"/>
      <protection/>
    </xf>
    <xf numFmtId="49" fontId="18" fillId="0" borderId="14" xfId="55" applyNumberFormat="1" applyFont="1" applyBorder="1" applyAlignment="1">
      <alignment horizontal="center" vertical="center" wrapText="1"/>
      <protection/>
    </xf>
    <xf numFmtId="49" fontId="18" fillId="0" borderId="10" xfId="55" applyNumberFormat="1" applyFont="1" applyBorder="1" applyAlignment="1">
      <alignment horizontal="center" vertical="center" wrapText="1"/>
      <protection/>
    </xf>
    <xf numFmtId="49" fontId="18" fillId="0" borderId="13" xfId="55" applyNumberFormat="1" applyFont="1" applyBorder="1" applyAlignment="1">
      <alignment horizontal="center" vertical="center" wrapText="1"/>
      <protection/>
    </xf>
    <xf numFmtId="49" fontId="18" fillId="0" borderId="15" xfId="55" applyNumberFormat="1" applyFont="1" applyBorder="1" applyAlignment="1">
      <alignment horizontal="center" vertical="center" wrapText="1"/>
      <protection/>
    </xf>
    <xf numFmtId="0" fontId="13" fillId="0" borderId="40" xfId="55" applyNumberFormat="1" applyFont="1" applyBorder="1" applyAlignment="1">
      <alignment horizontal="center" vertical="center"/>
      <protection/>
    </xf>
    <xf numFmtId="49" fontId="13" fillId="0" borderId="56" xfId="55" applyNumberFormat="1" applyFont="1" applyBorder="1" applyAlignment="1">
      <alignment horizontal="center" vertical="center"/>
      <protection/>
    </xf>
    <xf numFmtId="49" fontId="13" fillId="0" borderId="42" xfId="55" applyNumberFormat="1" applyFont="1" applyBorder="1" applyAlignment="1">
      <alignment horizontal="center" vertical="center"/>
      <protection/>
    </xf>
    <xf numFmtId="49" fontId="13" fillId="0" borderId="40" xfId="55" applyNumberFormat="1" applyFont="1" applyBorder="1" applyAlignment="1">
      <alignment horizontal="center" vertical="center"/>
      <protection/>
    </xf>
    <xf numFmtId="172" fontId="17" fillId="0" borderId="11" xfId="55" applyNumberFormat="1" applyFont="1" applyBorder="1" applyAlignment="1">
      <alignment horizontal="center" vertical="center"/>
      <protection/>
    </xf>
    <xf numFmtId="49" fontId="17" fillId="0" borderId="11" xfId="55" applyNumberFormat="1" applyFont="1" applyBorder="1" applyAlignment="1">
      <alignment horizontal="center" vertical="center"/>
      <protection/>
    </xf>
    <xf numFmtId="172" fontId="17" fillId="0" borderId="40" xfId="55" applyNumberFormat="1" applyFont="1" applyBorder="1" applyAlignment="1">
      <alignment horizontal="center" vertical="center"/>
      <protection/>
    </xf>
    <xf numFmtId="172" fontId="17" fillId="0" borderId="56" xfId="55" applyNumberFormat="1" applyFont="1" applyBorder="1" applyAlignment="1">
      <alignment horizontal="center" vertical="center"/>
      <protection/>
    </xf>
    <xf numFmtId="172" fontId="17" fillId="0" borderId="42" xfId="55" applyNumberFormat="1" applyFont="1" applyBorder="1" applyAlignment="1">
      <alignment horizontal="center" vertical="center"/>
      <protection/>
    </xf>
    <xf numFmtId="172" fontId="18" fillId="0" borderId="11" xfId="55" applyNumberFormat="1" applyFont="1" applyBorder="1" applyAlignment="1">
      <alignment horizontal="center" vertical="center"/>
      <protection/>
    </xf>
    <xf numFmtId="172" fontId="18" fillId="0" borderId="40" xfId="55" applyNumberFormat="1" applyFont="1" applyBorder="1" applyAlignment="1">
      <alignment horizontal="center" vertical="center"/>
      <protection/>
    </xf>
    <xf numFmtId="172" fontId="18" fillId="0" borderId="56" xfId="55" applyNumberFormat="1" applyFont="1" applyBorder="1" applyAlignment="1">
      <alignment horizontal="center" vertical="center"/>
      <protection/>
    </xf>
    <xf numFmtId="172" fontId="18" fillId="0" borderId="42" xfId="55" applyNumberFormat="1" applyFont="1" applyBorder="1" applyAlignment="1">
      <alignment horizontal="center" vertical="center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0" fontId="13" fillId="33" borderId="57" xfId="56" applyFont="1" applyFill="1" applyBorder="1" applyAlignment="1">
      <alignment horizontal="center" vertical="center" wrapText="1"/>
      <protection/>
    </xf>
    <xf numFmtId="0" fontId="13" fillId="33" borderId="54" xfId="56" applyFont="1" applyFill="1" applyBorder="1" applyAlignment="1">
      <alignment horizontal="center" vertical="center" wrapText="1"/>
      <protection/>
    </xf>
    <xf numFmtId="0" fontId="13" fillId="33" borderId="55" xfId="56" applyFont="1" applyFill="1" applyBorder="1" applyAlignment="1">
      <alignment horizontal="center" vertical="center" wrapText="1"/>
      <protection/>
    </xf>
    <xf numFmtId="0" fontId="13" fillId="33" borderId="44" xfId="56" applyFont="1" applyFill="1" applyBorder="1" applyAlignment="1">
      <alignment horizontal="center" vertical="center" wrapText="1"/>
      <protection/>
    </xf>
    <xf numFmtId="0" fontId="13" fillId="33" borderId="49" xfId="56" applyFont="1" applyFill="1" applyBorder="1" applyAlignment="1">
      <alignment horizontal="center" vertical="center" wrapText="1"/>
      <protection/>
    </xf>
    <xf numFmtId="0" fontId="13" fillId="33" borderId="50" xfId="56" applyFont="1" applyFill="1" applyBorder="1" applyAlignment="1">
      <alignment horizontal="center" vertical="center" wrapText="1"/>
      <protection/>
    </xf>
    <xf numFmtId="0" fontId="17" fillId="33" borderId="23" xfId="56" applyFont="1" applyFill="1" applyBorder="1" applyAlignment="1">
      <alignment horizontal="left" vertical="center"/>
      <protection/>
    </xf>
    <xf numFmtId="0" fontId="0" fillId="33" borderId="0" xfId="56" applyFill="1" applyBorder="1" applyAlignment="1">
      <alignment vertical="center"/>
      <protection/>
    </xf>
    <xf numFmtId="1" fontId="17" fillId="33" borderId="42" xfId="56" applyNumberFormat="1" applyFont="1" applyFill="1" applyBorder="1" applyAlignment="1">
      <alignment horizontal="left" vertical="center"/>
      <protection/>
    </xf>
    <xf numFmtId="1" fontId="17" fillId="33" borderId="11" xfId="56" applyNumberFormat="1" applyFont="1" applyFill="1" applyBorder="1" applyAlignment="1">
      <alignment horizontal="left" vertical="center"/>
      <protection/>
    </xf>
    <xf numFmtId="1" fontId="18" fillId="33" borderId="58" xfId="56" applyNumberFormat="1" applyFont="1" applyFill="1" applyBorder="1" applyAlignment="1">
      <alignment horizontal="center" vertical="center" textRotation="90"/>
      <protection/>
    </xf>
    <xf numFmtId="1" fontId="27" fillId="33" borderId="41" xfId="56" applyNumberFormat="1" applyFont="1" applyFill="1" applyBorder="1" applyAlignment="1">
      <alignment vertical="center"/>
      <protection/>
    </xf>
    <xf numFmtId="1" fontId="27" fillId="33" borderId="47" xfId="56" applyNumberFormat="1" applyFont="1" applyFill="1" applyBorder="1" applyAlignment="1">
      <alignment vertical="center"/>
      <protection/>
    </xf>
    <xf numFmtId="1" fontId="18" fillId="33" borderId="59" xfId="56" applyNumberFormat="1" applyFont="1" applyFill="1" applyBorder="1" applyAlignment="1">
      <alignment horizontal="center" vertical="center" textRotation="90" wrapText="1"/>
      <protection/>
    </xf>
    <xf numFmtId="1" fontId="27" fillId="33" borderId="19" xfId="56" applyNumberFormat="1" applyFont="1" applyFill="1" applyBorder="1" applyAlignment="1">
      <alignment vertical="center" wrapText="1"/>
      <protection/>
    </xf>
    <xf numFmtId="1" fontId="27" fillId="33" borderId="46" xfId="56" applyNumberFormat="1" applyFont="1" applyFill="1" applyBorder="1" applyAlignment="1">
      <alignment vertical="center" wrapText="1"/>
      <protection/>
    </xf>
    <xf numFmtId="0" fontId="18" fillId="33" borderId="32" xfId="56" applyFont="1" applyFill="1" applyBorder="1" applyAlignment="1">
      <alignment horizontal="center" vertical="center"/>
      <protection/>
    </xf>
    <xf numFmtId="0" fontId="17" fillId="33" borderId="0" xfId="56" applyFont="1" applyFill="1" applyBorder="1" applyAlignment="1">
      <alignment horizontal="left" vertical="center"/>
      <protection/>
    </xf>
    <xf numFmtId="1" fontId="13" fillId="33" borderId="54" xfId="0" applyNumberFormat="1" applyFont="1" applyFill="1" applyBorder="1" applyAlignment="1">
      <alignment horizontal="center" vertical="center" textRotation="90"/>
    </xf>
    <xf numFmtId="1" fontId="13" fillId="33" borderId="11" xfId="0" applyNumberFormat="1" applyFont="1" applyFill="1" applyBorder="1" applyAlignment="1">
      <alignment horizontal="center" vertical="center" textRotation="90"/>
    </xf>
    <xf numFmtId="1" fontId="13" fillId="33" borderId="49" xfId="0" applyNumberFormat="1" applyFont="1" applyFill="1" applyBorder="1" applyAlignment="1">
      <alignment horizontal="center" vertical="center" textRotation="90"/>
    </xf>
    <xf numFmtId="1" fontId="13" fillId="33" borderId="60" xfId="0" applyNumberFormat="1" applyFont="1" applyFill="1" applyBorder="1" applyAlignment="1">
      <alignment horizontal="center" vertical="center" textRotation="90"/>
    </xf>
    <xf numFmtId="1" fontId="13" fillId="33" borderId="42" xfId="0" applyNumberFormat="1" applyFont="1" applyFill="1" applyBorder="1" applyAlignment="1">
      <alignment horizontal="center" vertical="center" textRotation="90"/>
    </xf>
    <xf numFmtId="1" fontId="13" fillId="33" borderId="48" xfId="0" applyNumberFormat="1" applyFont="1" applyFill="1" applyBorder="1" applyAlignment="1">
      <alignment horizontal="center" vertical="center" textRotation="90"/>
    </xf>
    <xf numFmtId="1" fontId="18" fillId="33" borderId="27" xfId="56" applyNumberFormat="1" applyFont="1" applyFill="1" applyBorder="1" applyAlignment="1">
      <alignment horizontal="center" vertical="center" wrapText="1"/>
      <protection/>
    </xf>
    <xf numFmtId="1" fontId="18" fillId="33" borderId="32" xfId="56" applyNumberFormat="1" applyFont="1" applyFill="1" applyBorder="1" applyAlignment="1">
      <alignment horizontal="center" vertical="center" wrapText="1"/>
      <protection/>
    </xf>
    <xf numFmtId="1" fontId="18" fillId="33" borderId="33" xfId="56" applyNumberFormat="1" applyFont="1" applyFill="1" applyBorder="1" applyAlignment="1">
      <alignment horizontal="center" vertical="center" wrapText="1"/>
      <protection/>
    </xf>
    <xf numFmtId="1" fontId="13" fillId="33" borderId="38" xfId="56" applyNumberFormat="1" applyFont="1" applyFill="1" applyBorder="1" applyAlignment="1">
      <alignment horizontal="center" vertical="center" textRotation="90" wrapText="1"/>
      <protection/>
    </xf>
    <xf numFmtId="1" fontId="29" fillId="33" borderId="43" xfId="56" applyNumberFormat="1" applyFont="1" applyFill="1" applyBorder="1" applyAlignment="1">
      <alignment horizontal="center" vertical="center" wrapText="1"/>
      <protection/>
    </xf>
    <xf numFmtId="1" fontId="29" fillId="33" borderId="50" xfId="56" applyNumberFormat="1" applyFont="1" applyFill="1" applyBorder="1" applyAlignment="1">
      <alignment horizontal="center" vertical="center" wrapText="1"/>
      <protection/>
    </xf>
    <xf numFmtId="1" fontId="13" fillId="33" borderId="37" xfId="56" applyNumberFormat="1" applyFont="1" applyFill="1" applyBorder="1" applyAlignment="1">
      <alignment horizontal="center" vertical="center" textRotation="90" wrapText="1"/>
      <protection/>
    </xf>
    <xf numFmtId="1" fontId="29" fillId="33" borderId="11" xfId="56" applyNumberFormat="1" applyFont="1" applyFill="1" applyBorder="1" applyAlignment="1">
      <alignment vertical="center"/>
      <protection/>
    </xf>
    <xf numFmtId="1" fontId="29" fillId="33" borderId="49" xfId="56" applyNumberFormat="1" applyFont="1" applyFill="1" applyBorder="1" applyAlignment="1">
      <alignment vertical="center"/>
      <protection/>
    </xf>
    <xf numFmtId="0" fontId="18" fillId="33" borderId="31" xfId="56" applyFont="1" applyFill="1" applyBorder="1" applyAlignment="1">
      <alignment horizontal="center" vertical="center"/>
      <protection/>
    </xf>
    <xf numFmtId="0" fontId="17" fillId="33" borderId="23" xfId="56" applyFont="1" applyFill="1" applyBorder="1" applyAlignment="1">
      <alignment horizontal="left" vertical="center" wrapText="1"/>
      <protection/>
    </xf>
    <xf numFmtId="49" fontId="6" fillId="33" borderId="0" xfId="56" applyNumberFormat="1" applyFont="1" applyFill="1" applyBorder="1" applyAlignment="1">
      <alignment horizontal="center" vertical="center" wrapText="1"/>
      <protection/>
    </xf>
    <xf numFmtId="0" fontId="18" fillId="33" borderId="61" xfId="56" applyFont="1" applyFill="1" applyBorder="1" applyAlignment="1">
      <alignment horizontal="center" vertical="center" textRotation="90"/>
      <protection/>
    </xf>
    <xf numFmtId="0" fontId="17" fillId="33" borderId="20" xfId="56" applyFont="1" applyFill="1" applyBorder="1" applyAlignment="1">
      <alignment horizontal="center" vertical="center"/>
      <protection/>
    </xf>
    <xf numFmtId="0" fontId="17" fillId="33" borderId="62" xfId="56" applyFont="1" applyFill="1" applyBorder="1" applyAlignment="1">
      <alignment horizontal="center" vertical="center"/>
      <protection/>
    </xf>
    <xf numFmtId="0" fontId="18" fillId="33" borderId="63" xfId="56" applyFont="1" applyFill="1" applyBorder="1" applyAlignment="1">
      <alignment horizontal="center" vertical="center" wrapText="1"/>
      <protection/>
    </xf>
    <xf numFmtId="0" fontId="17" fillId="33" borderId="40" xfId="56" applyFont="1" applyFill="1" applyBorder="1" applyAlignment="1">
      <alignment vertical="center"/>
      <protection/>
    </xf>
    <xf numFmtId="0" fontId="17" fillId="33" borderId="45" xfId="56" applyFont="1" applyFill="1" applyBorder="1" applyAlignment="1">
      <alignment vertical="center"/>
      <protection/>
    </xf>
    <xf numFmtId="0" fontId="18" fillId="33" borderId="59" xfId="56" applyFont="1" applyFill="1" applyBorder="1" applyAlignment="1">
      <alignment horizontal="center" vertical="center" textRotation="90" wrapText="1"/>
      <protection/>
    </xf>
    <xf numFmtId="0" fontId="27" fillId="33" borderId="19" xfId="56" applyFont="1" applyFill="1" applyBorder="1" applyAlignment="1">
      <alignment vertical="center" wrapText="1"/>
      <protection/>
    </xf>
    <xf numFmtId="0" fontId="27" fillId="33" borderId="46" xfId="56" applyFont="1" applyFill="1" applyBorder="1" applyAlignment="1">
      <alignment vertical="center" wrapText="1"/>
      <protection/>
    </xf>
    <xf numFmtId="1" fontId="18" fillId="33" borderId="60" xfId="56" applyNumberFormat="1" applyFont="1" applyFill="1" applyBorder="1" applyAlignment="1">
      <alignment horizontal="center" vertical="center"/>
      <protection/>
    </xf>
    <xf numFmtId="1" fontId="27" fillId="33" borderId="54" xfId="56" applyNumberFormat="1" applyFont="1" applyFill="1" applyBorder="1" applyAlignment="1">
      <alignment vertical="center"/>
      <protection/>
    </xf>
    <xf numFmtId="1" fontId="27" fillId="33" borderId="63" xfId="56" applyNumberFormat="1" applyFont="1" applyFill="1" applyBorder="1" applyAlignment="1">
      <alignment vertical="center"/>
      <protection/>
    </xf>
    <xf numFmtId="1" fontId="27" fillId="33" borderId="13" xfId="56" applyNumberFormat="1" applyFont="1" applyFill="1" applyBorder="1" applyAlignment="1">
      <alignment vertical="center"/>
      <protection/>
    </xf>
    <xf numFmtId="1" fontId="27" fillId="33" borderId="17" xfId="56" applyNumberFormat="1" applyFont="1" applyFill="1" applyBorder="1" applyAlignment="1">
      <alignment vertical="center"/>
      <protection/>
    </xf>
    <xf numFmtId="1" fontId="27" fillId="33" borderId="16" xfId="56" applyNumberFormat="1" applyFont="1" applyFill="1" applyBorder="1" applyAlignment="1">
      <alignment vertical="center"/>
      <protection/>
    </xf>
    <xf numFmtId="1" fontId="2" fillId="33" borderId="42" xfId="56" applyNumberFormat="1" applyFont="1" applyFill="1" applyBorder="1" applyAlignment="1">
      <alignment horizontal="left" vertical="center" wrapText="1"/>
      <protection/>
    </xf>
    <xf numFmtId="1" fontId="2" fillId="33" borderId="11" xfId="56" applyNumberFormat="1" applyFont="1" applyFill="1" applyBorder="1" applyAlignment="1">
      <alignment horizontal="left" vertical="center" wrapText="1"/>
      <protection/>
    </xf>
    <xf numFmtId="0" fontId="18" fillId="33" borderId="33" xfId="56" applyFont="1" applyFill="1" applyBorder="1" applyAlignment="1">
      <alignment horizontal="center" vertical="center"/>
      <protection/>
    </xf>
    <xf numFmtId="1" fontId="13" fillId="33" borderId="34" xfId="56" applyNumberFormat="1" applyFont="1" applyFill="1" applyBorder="1" applyAlignment="1">
      <alignment horizontal="center" vertical="center" textRotation="90"/>
      <protection/>
    </xf>
    <xf numFmtId="1" fontId="29" fillId="33" borderId="39" xfId="56" applyNumberFormat="1" applyFont="1" applyFill="1" applyBorder="1" applyAlignment="1">
      <alignment vertical="center"/>
      <protection/>
    </xf>
    <xf numFmtId="1" fontId="29" fillId="33" borderId="44" xfId="56" applyNumberFormat="1" applyFont="1" applyFill="1" applyBorder="1" applyAlignment="1">
      <alignment vertical="center"/>
      <protection/>
    </xf>
    <xf numFmtId="1" fontId="13" fillId="33" borderId="55" xfId="0" applyNumberFormat="1" applyFont="1" applyFill="1" applyBorder="1" applyAlignment="1">
      <alignment horizontal="center" vertical="center" textRotation="90"/>
    </xf>
    <xf numFmtId="1" fontId="13" fillId="33" borderId="43" xfId="0" applyNumberFormat="1" applyFont="1" applyFill="1" applyBorder="1" applyAlignment="1">
      <alignment horizontal="center" vertical="center" textRotation="90"/>
    </xf>
    <xf numFmtId="1" fontId="13" fillId="33" borderId="50" xfId="0" applyNumberFormat="1" applyFont="1" applyFill="1" applyBorder="1" applyAlignment="1">
      <alignment horizontal="center" vertical="center" textRotation="90"/>
    </xf>
    <xf numFmtId="0" fontId="18" fillId="33" borderId="27" xfId="56" applyFont="1" applyFill="1" applyBorder="1" applyAlignment="1">
      <alignment horizontal="left" vertical="center"/>
      <protection/>
    </xf>
    <xf numFmtId="0" fontId="29" fillId="33" borderId="32" xfId="56" applyFont="1" applyFill="1" applyBorder="1" applyAlignment="1">
      <alignment vertical="center"/>
      <protection/>
    </xf>
    <xf numFmtId="0" fontId="29" fillId="33" borderId="28" xfId="56" applyFont="1" applyFill="1" applyBorder="1" applyAlignment="1">
      <alignment vertical="center"/>
      <protection/>
    </xf>
    <xf numFmtId="0" fontId="17" fillId="33" borderId="64" xfId="56" applyFont="1" applyFill="1" applyBorder="1" applyAlignment="1">
      <alignment horizontal="left" vertical="center" wrapText="1"/>
      <protection/>
    </xf>
    <xf numFmtId="0" fontId="0" fillId="33" borderId="65" xfId="56" applyFill="1" applyBorder="1" applyAlignment="1">
      <alignment vertical="center"/>
      <protection/>
    </xf>
    <xf numFmtId="0" fontId="0" fillId="33" borderId="23" xfId="56" applyFill="1" applyBorder="1" applyAlignment="1">
      <alignment vertical="center"/>
      <protection/>
    </xf>
    <xf numFmtId="1" fontId="18" fillId="33" borderId="66" xfId="56" applyNumberFormat="1" applyFont="1" applyFill="1" applyBorder="1" applyAlignment="1">
      <alignment horizontal="center" vertical="center" textRotation="90"/>
      <protection/>
    </xf>
    <xf numFmtId="1" fontId="18" fillId="33" borderId="22" xfId="56" applyNumberFormat="1" applyFont="1" applyFill="1" applyBorder="1" applyAlignment="1">
      <alignment horizontal="center" vertical="center" textRotation="90"/>
      <protection/>
    </xf>
    <xf numFmtId="1" fontId="18" fillId="33" borderId="67" xfId="56" applyNumberFormat="1" applyFont="1" applyFill="1" applyBorder="1" applyAlignment="1">
      <alignment horizontal="center" vertical="center" textRotation="90"/>
      <protection/>
    </xf>
    <xf numFmtId="1" fontId="17" fillId="33" borderId="60" xfId="56" applyNumberFormat="1" applyFont="1" applyFill="1" applyBorder="1" applyAlignment="1">
      <alignment horizontal="left" vertical="center"/>
      <protection/>
    </xf>
    <xf numFmtId="1" fontId="17" fillId="33" borderId="54" xfId="56" applyNumberFormat="1" applyFont="1" applyFill="1" applyBorder="1" applyAlignment="1">
      <alignment horizontal="left" vertical="center"/>
      <protection/>
    </xf>
    <xf numFmtId="0" fontId="17" fillId="33" borderId="68" xfId="56" applyFont="1" applyFill="1" applyBorder="1" applyAlignment="1">
      <alignment horizontal="left" vertical="center"/>
      <protection/>
    </xf>
    <xf numFmtId="0" fontId="0" fillId="33" borderId="69" xfId="56" applyFill="1" applyBorder="1" applyAlignment="1">
      <alignment vertical="center"/>
      <protection/>
    </xf>
    <xf numFmtId="1" fontId="17" fillId="33" borderId="48" xfId="56" applyNumberFormat="1" applyFont="1" applyFill="1" applyBorder="1" applyAlignment="1">
      <alignment horizontal="left" vertical="center"/>
      <protection/>
    </xf>
    <xf numFmtId="1" fontId="17" fillId="33" borderId="49" xfId="56" applyNumberFormat="1" applyFont="1" applyFill="1" applyBorder="1" applyAlignment="1">
      <alignment horizontal="left" vertical="center"/>
      <protection/>
    </xf>
    <xf numFmtId="0" fontId="17" fillId="33" borderId="0" xfId="56" applyFont="1" applyFill="1" applyBorder="1" applyAlignment="1">
      <alignment vertical="center" wrapText="1"/>
      <protection/>
    </xf>
    <xf numFmtId="1" fontId="18" fillId="33" borderId="35" xfId="56" applyNumberFormat="1" applyFont="1" applyFill="1" applyBorder="1" applyAlignment="1">
      <alignment horizontal="center" vertical="center" textRotation="90"/>
      <protection/>
    </xf>
    <xf numFmtId="1" fontId="27" fillId="33" borderId="19" xfId="56" applyNumberFormat="1" applyFont="1" applyFill="1" applyBorder="1" applyAlignment="1">
      <alignment vertical="center"/>
      <protection/>
    </xf>
    <xf numFmtId="1" fontId="27" fillId="33" borderId="46" xfId="56" applyNumberFormat="1" applyFont="1" applyFill="1" applyBorder="1" applyAlignment="1">
      <alignment vertical="center"/>
      <protection/>
    </xf>
    <xf numFmtId="1" fontId="13" fillId="33" borderId="27" xfId="56" applyNumberFormat="1" applyFont="1" applyFill="1" applyBorder="1" applyAlignment="1">
      <alignment horizontal="center" vertical="center"/>
      <protection/>
    </xf>
    <xf numFmtId="1" fontId="13" fillId="33" borderId="32" xfId="56" applyNumberFormat="1" applyFont="1" applyFill="1" applyBorder="1" applyAlignment="1">
      <alignment horizontal="center" vertical="center"/>
      <protection/>
    </xf>
    <xf numFmtId="1" fontId="13" fillId="33" borderId="33" xfId="56" applyNumberFormat="1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34"/>
  <sheetViews>
    <sheetView zoomScalePageLayoutView="0" workbookViewId="0" topLeftCell="A3">
      <selection activeCell="H29" sqref="H29"/>
    </sheetView>
  </sheetViews>
  <sheetFormatPr defaultColWidth="9.140625" defaultRowHeight="12.75"/>
  <cols>
    <col min="1" max="2" width="9.140625" style="2" customWidth="1"/>
    <col min="3" max="3" width="6.7109375" style="2" customWidth="1"/>
    <col min="4" max="4" width="7.140625" style="2" customWidth="1"/>
    <col min="5" max="6" width="9.140625" style="2" customWidth="1"/>
    <col min="7" max="8" width="12.421875" style="2" customWidth="1"/>
    <col min="9" max="9" width="7.421875" style="2" customWidth="1"/>
    <col min="10" max="10" width="12.28125" style="2" customWidth="1"/>
    <col min="11" max="11" width="2.421875" style="2" customWidth="1"/>
    <col min="12" max="13" width="3.28125" style="2" customWidth="1"/>
    <col min="14" max="15" width="3.00390625" style="2" customWidth="1"/>
    <col min="16" max="16" width="2.28125" style="2" customWidth="1"/>
    <col min="17" max="17" width="5.8515625" style="2" customWidth="1"/>
    <col min="18" max="18" width="0.71875" style="2" hidden="1" customWidth="1"/>
    <col min="19" max="19" width="6.140625" style="2" customWidth="1"/>
    <col min="20" max="20" width="3.57421875" style="2" customWidth="1"/>
    <col min="21" max="21" width="5.421875" style="2" customWidth="1"/>
    <col min="22" max="22" width="2.7109375" style="2" customWidth="1"/>
    <col min="23" max="16384" width="9.140625" style="2" customWidth="1"/>
  </cols>
  <sheetData>
    <row r="4" ht="11.25" customHeight="1"/>
    <row r="5" spans="14:22" ht="14.25" customHeight="1">
      <c r="N5" s="226" t="s">
        <v>0</v>
      </c>
      <c r="O5" s="226"/>
      <c r="P5" s="226"/>
      <c r="Q5" s="226"/>
      <c r="R5" s="226"/>
      <c r="S5" s="226"/>
      <c r="T5" s="226"/>
      <c r="U5" s="226"/>
      <c r="V5" s="226"/>
    </row>
    <row r="6" spans="14:20" ht="12" customHeight="1">
      <c r="N6" s="3"/>
      <c r="O6" s="3"/>
      <c r="P6" s="3"/>
      <c r="Q6" s="3"/>
      <c r="R6" s="3"/>
      <c r="S6" s="3"/>
      <c r="T6" s="3"/>
    </row>
    <row r="7" spans="10:22" ht="15">
      <c r="J7" s="215" t="s">
        <v>137</v>
      </c>
      <c r="K7" s="215"/>
      <c r="L7" s="215"/>
      <c r="M7" s="215"/>
      <c r="N7" s="215"/>
      <c r="O7" s="218"/>
      <c r="P7" s="218"/>
      <c r="Q7" s="218"/>
      <c r="R7" s="1"/>
      <c r="S7" s="1"/>
      <c r="T7" s="1"/>
      <c r="U7" s="1"/>
      <c r="V7" s="1"/>
    </row>
    <row r="8" spans="10:22" ht="15">
      <c r="J8" s="227" t="s">
        <v>360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</row>
    <row r="9" ht="14.25" customHeight="1"/>
    <row r="10" spans="13:22" ht="1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11">
        <v>2017</v>
      </c>
      <c r="V10" s="2" t="s">
        <v>3</v>
      </c>
    </row>
    <row r="12" spans="5:18" ht="17.25">
      <c r="E12" s="221" t="s">
        <v>146</v>
      </c>
      <c r="F12" s="221"/>
      <c r="G12" s="221"/>
      <c r="H12" s="221"/>
      <c r="I12" s="221"/>
      <c r="J12" s="221"/>
      <c r="K12" s="221"/>
      <c r="L12" s="221"/>
      <c r="M12" s="221"/>
      <c r="Q12" s="10"/>
      <c r="R12" s="10"/>
    </row>
    <row r="13" spans="4:20" ht="18">
      <c r="D13" s="219" t="s">
        <v>138</v>
      </c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</row>
    <row r="14" spans="4:20" ht="18">
      <c r="D14" s="15"/>
      <c r="E14" s="217" t="s">
        <v>139</v>
      </c>
      <c r="F14" s="217"/>
      <c r="G14" s="217"/>
      <c r="H14" s="217"/>
      <c r="I14" s="217"/>
      <c r="J14" s="217"/>
      <c r="K14" s="217"/>
      <c r="L14" s="217"/>
      <c r="M14" s="217"/>
      <c r="N14" s="217"/>
      <c r="O14" s="15"/>
      <c r="P14" s="15"/>
      <c r="Q14" s="15"/>
      <c r="R14" s="15"/>
      <c r="S14" s="15"/>
      <c r="T14" s="15"/>
    </row>
    <row r="15" spans="4:14" ht="17.25" customHeight="1">
      <c r="D15" s="6"/>
      <c r="E15" s="14" t="s">
        <v>123</v>
      </c>
      <c r="F15" s="14"/>
      <c r="G15" s="14"/>
      <c r="H15" s="14"/>
      <c r="I15" s="1"/>
      <c r="J15" s="1"/>
      <c r="K15" s="1"/>
      <c r="L15" s="1"/>
      <c r="M15" s="1"/>
      <c r="N15" s="1"/>
    </row>
    <row r="16" spans="5:11" ht="12.75">
      <c r="E16" s="216" t="s">
        <v>131</v>
      </c>
      <c r="F16" s="216"/>
      <c r="G16" s="216"/>
      <c r="H16" s="216"/>
      <c r="I16" s="216"/>
      <c r="J16" s="216"/>
      <c r="K16" s="13"/>
    </row>
    <row r="17" spans="5:12" ht="15">
      <c r="E17" s="230" t="s">
        <v>27</v>
      </c>
      <c r="F17" s="230"/>
      <c r="G17" s="230"/>
      <c r="H17" s="230"/>
      <c r="I17" s="230"/>
      <c r="J17" s="230"/>
      <c r="K17" s="230"/>
      <c r="L17" s="230"/>
    </row>
    <row r="18" spans="2:24" ht="20.25" customHeight="1">
      <c r="B18" s="34"/>
      <c r="C18" s="34"/>
      <c r="D18" s="34"/>
      <c r="E18" s="34"/>
      <c r="F18" s="222" t="s">
        <v>196</v>
      </c>
      <c r="G18" s="222"/>
      <c r="H18" s="222"/>
      <c r="I18" s="222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6:9" ht="12.75">
      <c r="F19" s="216" t="s">
        <v>28</v>
      </c>
      <c r="G19" s="216"/>
      <c r="H19" s="216"/>
      <c r="I19" s="216"/>
    </row>
    <row r="20" spans="5:11" ht="15">
      <c r="E20" s="215" t="s">
        <v>29</v>
      </c>
      <c r="F20" s="215"/>
      <c r="G20" s="223" t="s">
        <v>30</v>
      </c>
      <c r="H20" s="223"/>
      <c r="I20" s="224" t="s">
        <v>31</v>
      </c>
      <c r="J20" s="224"/>
      <c r="K20" s="9"/>
    </row>
    <row r="21" spans="7:8" ht="12.75">
      <c r="G21" s="216" t="s">
        <v>30</v>
      </c>
      <c r="H21" s="216"/>
    </row>
    <row r="23" ht="15">
      <c r="G23" s="16" t="s">
        <v>352</v>
      </c>
    </row>
    <row r="24" ht="12.75">
      <c r="G24" s="17"/>
    </row>
    <row r="25" spans="9:20" ht="19.5" customHeight="1">
      <c r="I25" s="224" t="s">
        <v>359</v>
      </c>
      <c r="J25" s="224"/>
      <c r="K25" s="225"/>
      <c r="L25" s="225"/>
      <c r="M25" s="225"/>
      <c r="N25" s="225"/>
      <c r="O25" s="225"/>
      <c r="P25" s="225"/>
      <c r="Q25" s="225"/>
      <c r="R25" s="225"/>
      <c r="S25" s="225"/>
      <c r="T25" s="225"/>
    </row>
    <row r="26" spans="9:17" ht="19.5" customHeight="1">
      <c r="I26" s="224" t="s">
        <v>33</v>
      </c>
      <c r="J26" s="224"/>
      <c r="K26" s="231" t="s">
        <v>194</v>
      </c>
      <c r="L26" s="232"/>
      <c r="M26" s="232"/>
      <c r="N26" s="232"/>
      <c r="O26" s="12"/>
      <c r="P26" s="12"/>
      <c r="Q26" s="12"/>
    </row>
    <row r="27" spans="9:20" ht="19.5" customHeight="1">
      <c r="I27" s="224" t="s">
        <v>32</v>
      </c>
      <c r="J27" s="224"/>
      <c r="K27" s="224"/>
      <c r="L27" s="224"/>
      <c r="M27" s="224"/>
      <c r="N27" s="224"/>
      <c r="O27" s="224"/>
      <c r="P27" s="228" t="s">
        <v>117</v>
      </c>
      <c r="Q27" s="229"/>
      <c r="R27" s="229"/>
      <c r="S27" s="229"/>
      <c r="T27" s="229"/>
    </row>
    <row r="29" spans="8:19" ht="15">
      <c r="H29" s="15"/>
      <c r="I29" s="16" t="s">
        <v>195</v>
      </c>
      <c r="J29" s="16"/>
      <c r="K29" s="16"/>
      <c r="L29" s="16"/>
      <c r="M29" s="16"/>
      <c r="N29" s="16"/>
      <c r="O29" s="16"/>
      <c r="P29" s="15"/>
      <c r="Q29" s="15"/>
      <c r="R29" s="15"/>
      <c r="S29" s="15"/>
    </row>
    <row r="34" ht="12.75">
      <c r="O34" s="2" t="s">
        <v>136</v>
      </c>
    </row>
  </sheetData>
  <sheetProtection/>
  <mergeCells count="19">
    <mergeCell ref="I25:T25"/>
    <mergeCell ref="N5:V5"/>
    <mergeCell ref="J8:V8"/>
    <mergeCell ref="E16:J16"/>
    <mergeCell ref="I27:O27"/>
    <mergeCell ref="P27:T27"/>
    <mergeCell ref="E17:L17"/>
    <mergeCell ref="I26:J26"/>
    <mergeCell ref="K26:N26"/>
    <mergeCell ref="F19:I19"/>
    <mergeCell ref="E20:F20"/>
    <mergeCell ref="G21:H21"/>
    <mergeCell ref="E14:N14"/>
    <mergeCell ref="J7:Q7"/>
    <mergeCell ref="D13:T13"/>
    <mergeCell ref="E12:M12"/>
    <mergeCell ref="F18:I18"/>
    <mergeCell ref="G20:H20"/>
    <mergeCell ref="I20:J20"/>
  </mergeCells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4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99.140625" style="0" customWidth="1"/>
  </cols>
  <sheetData>
    <row r="1" ht="13.5">
      <c r="A1" s="18" t="s">
        <v>151</v>
      </c>
    </row>
    <row r="2" ht="13.5">
      <c r="A2" s="19"/>
    </row>
    <row r="3" ht="17.25">
      <c r="A3" s="20" t="s">
        <v>197</v>
      </c>
    </row>
    <row r="4" ht="75" customHeight="1">
      <c r="A4" s="21" t="s">
        <v>198</v>
      </c>
    </row>
    <row r="5" ht="26.25" customHeight="1">
      <c r="A5" s="23" t="s">
        <v>147</v>
      </c>
    </row>
    <row r="6" ht="37.5" customHeight="1">
      <c r="A6" s="21" t="s">
        <v>351</v>
      </c>
    </row>
    <row r="7" ht="29.25" customHeight="1">
      <c r="A7" s="29" t="s">
        <v>170</v>
      </c>
    </row>
    <row r="8" ht="27" customHeight="1">
      <c r="A8" s="29" t="s">
        <v>171</v>
      </c>
    </row>
    <row r="9" ht="18.75" customHeight="1">
      <c r="A9" s="29" t="s">
        <v>172</v>
      </c>
    </row>
    <row r="10" ht="24.75" customHeight="1">
      <c r="A10" s="29" t="s">
        <v>173</v>
      </c>
    </row>
    <row r="11" ht="18.75" customHeight="1">
      <c r="A11" s="29" t="s">
        <v>350</v>
      </c>
    </row>
    <row r="12" ht="20.25" customHeight="1">
      <c r="A12" s="29" t="s">
        <v>174</v>
      </c>
    </row>
    <row r="13" ht="31.5" customHeight="1">
      <c r="A13" s="21" t="s">
        <v>241</v>
      </c>
    </row>
    <row r="14" ht="27" customHeight="1">
      <c r="A14" s="21" t="s">
        <v>339</v>
      </c>
    </row>
    <row r="15" ht="80.25" customHeight="1">
      <c r="A15" s="61" t="s">
        <v>175</v>
      </c>
    </row>
    <row r="16" ht="50.25" customHeight="1">
      <c r="A16" s="30" t="s">
        <v>176</v>
      </c>
    </row>
    <row r="17" ht="40.5" customHeight="1">
      <c r="A17" s="31" t="s">
        <v>177</v>
      </c>
    </row>
    <row r="18" ht="39" customHeight="1">
      <c r="A18" s="60" t="s">
        <v>178</v>
      </c>
    </row>
    <row r="19" s="36" customFormat="1" ht="27.75" customHeight="1">
      <c r="A19" s="35" t="s">
        <v>242</v>
      </c>
    </row>
    <row r="20" ht="57" customHeight="1">
      <c r="A20" s="21" t="s">
        <v>148</v>
      </c>
    </row>
    <row r="21" ht="27" customHeight="1">
      <c r="A21" s="32" t="s">
        <v>179</v>
      </c>
    </row>
    <row r="22" ht="15">
      <c r="A22" s="32" t="s">
        <v>180</v>
      </c>
    </row>
    <row r="23" ht="91.5" customHeight="1">
      <c r="A23" s="31" t="s">
        <v>181</v>
      </c>
    </row>
    <row r="24" ht="28.5" customHeight="1">
      <c r="A24" s="33" t="s">
        <v>182</v>
      </c>
    </row>
    <row r="25" ht="15">
      <c r="A25" s="32" t="s">
        <v>185</v>
      </c>
    </row>
    <row r="26" ht="60" customHeight="1">
      <c r="A26" s="31" t="s">
        <v>186</v>
      </c>
    </row>
    <row r="27" ht="42.75" customHeight="1">
      <c r="A27" s="31" t="s">
        <v>187</v>
      </c>
    </row>
    <row r="28" ht="46.5" customHeight="1">
      <c r="A28" s="31" t="s">
        <v>183</v>
      </c>
    </row>
    <row r="29" ht="40.5" customHeight="1">
      <c r="A29" s="31" t="s">
        <v>184</v>
      </c>
    </row>
    <row r="30" ht="26.25" customHeight="1">
      <c r="A30" s="22" t="s">
        <v>188</v>
      </c>
    </row>
    <row r="31" ht="38.25" customHeight="1">
      <c r="A31" s="59" t="s">
        <v>189</v>
      </c>
    </row>
    <row r="32" ht="23.25" customHeight="1">
      <c r="A32" s="22" t="s">
        <v>190</v>
      </c>
    </row>
    <row r="33" ht="54.75" customHeight="1">
      <c r="A33" s="21" t="s">
        <v>149</v>
      </c>
    </row>
    <row r="34" ht="40.5" customHeight="1">
      <c r="A34" s="31" t="s">
        <v>335</v>
      </c>
    </row>
    <row r="35" ht="42.75" customHeight="1">
      <c r="A35" s="21" t="s">
        <v>333</v>
      </c>
    </row>
    <row r="36" ht="39.75" customHeight="1">
      <c r="A36" s="31" t="s">
        <v>332</v>
      </c>
    </row>
    <row r="37" ht="78" customHeight="1">
      <c r="A37" s="21" t="s">
        <v>192</v>
      </c>
    </row>
    <row r="38" ht="57" customHeight="1">
      <c r="A38" s="21" t="s">
        <v>334</v>
      </c>
    </row>
    <row r="39" ht="40.5" customHeight="1">
      <c r="A39" s="21" t="s">
        <v>150</v>
      </c>
    </row>
    <row r="40" ht="53.25" customHeight="1">
      <c r="A40" s="21" t="s">
        <v>336</v>
      </c>
    </row>
    <row r="41" ht="40.5" customHeight="1">
      <c r="A41" s="21" t="s">
        <v>193</v>
      </c>
    </row>
    <row r="42" ht="15">
      <c r="A42" s="21" t="s">
        <v>191</v>
      </c>
    </row>
    <row r="43" ht="15">
      <c r="A43" s="21"/>
    </row>
    <row r="44" ht="15">
      <c r="A44" s="21"/>
    </row>
    <row r="45" ht="15">
      <c r="A45" s="21"/>
    </row>
    <row r="46" ht="15">
      <c r="A46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8"/>
  <sheetViews>
    <sheetView zoomScale="85" zoomScaleNormal="85" zoomScalePageLayoutView="0" workbookViewId="0" topLeftCell="A1">
      <selection activeCell="AE12" sqref="AE12:AJ14"/>
    </sheetView>
  </sheetViews>
  <sheetFormatPr defaultColWidth="9.140625" defaultRowHeight="12.75"/>
  <cols>
    <col min="1" max="54" width="2.7109375" style="52" customWidth="1"/>
    <col min="55" max="56" width="3.7109375" style="52" customWidth="1"/>
    <col min="57" max="16384" width="9.140625" style="52" customWidth="1"/>
  </cols>
  <sheetData>
    <row r="1" spans="1:55" ht="18.75">
      <c r="A1" s="235" t="s">
        <v>17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51"/>
    </row>
    <row r="2" ht="15.75"/>
    <row r="3" spans="1:54" ht="15.75">
      <c r="A3" s="234" t="s">
        <v>16</v>
      </c>
      <c r="B3" s="233" t="s">
        <v>4</v>
      </c>
      <c r="C3" s="233"/>
      <c r="D3" s="233"/>
      <c r="E3" s="233"/>
      <c r="F3" s="234" t="s">
        <v>74</v>
      </c>
      <c r="G3" s="233" t="s">
        <v>5</v>
      </c>
      <c r="H3" s="233"/>
      <c r="I3" s="233"/>
      <c r="J3" s="234" t="s">
        <v>82</v>
      </c>
      <c r="K3" s="233" t="s">
        <v>6</v>
      </c>
      <c r="L3" s="233"/>
      <c r="M3" s="233"/>
      <c r="N3" s="233"/>
      <c r="O3" s="233" t="s">
        <v>7</v>
      </c>
      <c r="P3" s="233"/>
      <c r="Q3" s="233"/>
      <c r="R3" s="233"/>
      <c r="S3" s="234" t="s">
        <v>87</v>
      </c>
      <c r="T3" s="233" t="s">
        <v>8</v>
      </c>
      <c r="U3" s="233"/>
      <c r="V3" s="233"/>
      <c r="W3" s="234" t="s">
        <v>91</v>
      </c>
      <c r="X3" s="233" t="s">
        <v>9</v>
      </c>
      <c r="Y3" s="233"/>
      <c r="Z3" s="233"/>
      <c r="AA3" s="234" t="s">
        <v>95</v>
      </c>
      <c r="AB3" s="233" t="s">
        <v>10</v>
      </c>
      <c r="AC3" s="233"/>
      <c r="AD3" s="233"/>
      <c r="AE3" s="233"/>
      <c r="AF3" s="234" t="s">
        <v>97</v>
      </c>
      <c r="AG3" s="233" t="s">
        <v>11</v>
      </c>
      <c r="AH3" s="233"/>
      <c r="AI3" s="233"/>
      <c r="AJ3" s="234" t="s">
        <v>98</v>
      </c>
      <c r="AK3" s="233" t="s">
        <v>12</v>
      </c>
      <c r="AL3" s="233"/>
      <c r="AM3" s="233"/>
      <c r="AN3" s="233"/>
      <c r="AO3" s="233" t="s">
        <v>13</v>
      </c>
      <c r="AP3" s="233"/>
      <c r="AQ3" s="233"/>
      <c r="AR3" s="233"/>
      <c r="AS3" s="234" t="s">
        <v>103</v>
      </c>
      <c r="AT3" s="233" t="s">
        <v>14</v>
      </c>
      <c r="AU3" s="233"/>
      <c r="AV3" s="233"/>
      <c r="AW3" s="234" t="s">
        <v>104</v>
      </c>
      <c r="AX3" s="233" t="s">
        <v>15</v>
      </c>
      <c r="AY3" s="233"/>
      <c r="AZ3" s="233"/>
      <c r="BA3" s="233"/>
      <c r="BB3" s="234" t="s">
        <v>16</v>
      </c>
    </row>
    <row r="4" spans="1:54" ht="39.75" customHeight="1">
      <c r="A4" s="234"/>
      <c r="B4" s="53" t="s">
        <v>78</v>
      </c>
      <c r="C4" s="53" t="s">
        <v>77</v>
      </c>
      <c r="D4" s="53" t="s">
        <v>76</v>
      </c>
      <c r="E4" s="53" t="s">
        <v>75</v>
      </c>
      <c r="F4" s="234"/>
      <c r="G4" s="53" t="s">
        <v>79</v>
      </c>
      <c r="H4" s="53" t="s">
        <v>80</v>
      </c>
      <c r="I4" s="53" t="s">
        <v>81</v>
      </c>
      <c r="J4" s="234"/>
      <c r="K4" s="53" t="s">
        <v>83</v>
      </c>
      <c r="L4" s="53" t="s">
        <v>84</v>
      </c>
      <c r="M4" s="53" t="s">
        <v>85</v>
      </c>
      <c r="N4" s="53" t="s">
        <v>86</v>
      </c>
      <c r="O4" s="53" t="s">
        <v>78</v>
      </c>
      <c r="P4" s="53" t="s">
        <v>77</v>
      </c>
      <c r="Q4" s="53" t="s">
        <v>76</v>
      </c>
      <c r="R4" s="53" t="s">
        <v>75</v>
      </c>
      <c r="S4" s="234"/>
      <c r="T4" s="53" t="s">
        <v>88</v>
      </c>
      <c r="U4" s="53" t="s">
        <v>89</v>
      </c>
      <c r="V4" s="53" t="s">
        <v>90</v>
      </c>
      <c r="W4" s="234"/>
      <c r="X4" s="53" t="s">
        <v>92</v>
      </c>
      <c r="Y4" s="53" t="s">
        <v>93</v>
      </c>
      <c r="Z4" s="53" t="s">
        <v>94</v>
      </c>
      <c r="AA4" s="234"/>
      <c r="AB4" s="53" t="s">
        <v>92</v>
      </c>
      <c r="AC4" s="53" t="s">
        <v>93</v>
      </c>
      <c r="AD4" s="53" t="s">
        <v>94</v>
      </c>
      <c r="AE4" s="53" t="s">
        <v>96</v>
      </c>
      <c r="AF4" s="234"/>
      <c r="AG4" s="53" t="s">
        <v>79</v>
      </c>
      <c r="AH4" s="53" t="s">
        <v>80</v>
      </c>
      <c r="AI4" s="53" t="s">
        <v>81</v>
      </c>
      <c r="AJ4" s="234"/>
      <c r="AK4" s="53" t="s">
        <v>99</v>
      </c>
      <c r="AL4" s="53" t="s">
        <v>100</v>
      </c>
      <c r="AM4" s="53" t="s">
        <v>101</v>
      </c>
      <c r="AN4" s="53" t="s">
        <v>102</v>
      </c>
      <c r="AO4" s="53" t="s">
        <v>78</v>
      </c>
      <c r="AP4" s="53" t="s">
        <v>77</v>
      </c>
      <c r="AQ4" s="53" t="s">
        <v>76</v>
      </c>
      <c r="AR4" s="53" t="s">
        <v>75</v>
      </c>
      <c r="AS4" s="234"/>
      <c r="AT4" s="53" t="s">
        <v>79</v>
      </c>
      <c r="AU4" s="53" t="s">
        <v>80</v>
      </c>
      <c r="AV4" s="53" t="s">
        <v>81</v>
      </c>
      <c r="AW4" s="234"/>
      <c r="AX4" s="53" t="s">
        <v>83</v>
      </c>
      <c r="AY4" s="53" t="s">
        <v>84</v>
      </c>
      <c r="AZ4" s="53" t="s">
        <v>85</v>
      </c>
      <c r="BA4" s="53" t="s">
        <v>105</v>
      </c>
      <c r="BB4" s="234"/>
    </row>
    <row r="5" spans="1:54" ht="27.75" customHeight="1">
      <c r="A5" s="54">
        <v>1</v>
      </c>
      <c r="B5" s="54"/>
      <c r="C5" s="54"/>
      <c r="D5" s="54"/>
      <c r="E5" s="54" t="s">
        <v>22</v>
      </c>
      <c r="F5" s="54" t="s">
        <v>22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 t="s">
        <v>20</v>
      </c>
      <c r="T5" s="54" t="s">
        <v>20</v>
      </c>
      <c r="U5" s="54"/>
      <c r="V5" s="54"/>
      <c r="W5" s="54" t="s">
        <v>22</v>
      </c>
      <c r="X5" s="54" t="s">
        <v>22</v>
      </c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76"/>
      <c r="AR5" s="76"/>
      <c r="AS5" s="75" t="s">
        <v>20</v>
      </c>
      <c r="AT5" s="54" t="s">
        <v>20</v>
      </c>
      <c r="AU5" s="54" t="s">
        <v>20</v>
      </c>
      <c r="AV5" s="54" t="s">
        <v>20</v>
      </c>
      <c r="AW5" s="54" t="s">
        <v>20</v>
      </c>
      <c r="AX5" s="54" t="s">
        <v>20</v>
      </c>
      <c r="AY5" s="54" t="s">
        <v>20</v>
      </c>
      <c r="AZ5" s="54" t="s">
        <v>20</v>
      </c>
      <c r="BA5" s="54" t="s">
        <v>20</v>
      </c>
      <c r="BB5" s="54">
        <v>1</v>
      </c>
    </row>
    <row r="6" spans="1:54" ht="21.75" customHeight="1">
      <c r="A6" s="54" t="s">
        <v>35</v>
      </c>
      <c r="B6" s="54"/>
      <c r="C6" s="54"/>
      <c r="D6" s="54"/>
      <c r="E6" s="54"/>
      <c r="F6" s="54"/>
      <c r="G6" s="54" t="s">
        <v>22</v>
      </c>
      <c r="H6" s="54" t="s">
        <v>22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 t="s">
        <v>20</v>
      </c>
      <c r="T6" s="54" t="s">
        <v>20</v>
      </c>
      <c r="U6" s="54"/>
      <c r="V6" s="54"/>
      <c r="W6" s="54"/>
      <c r="X6" s="54"/>
      <c r="Y6" s="54" t="s">
        <v>22</v>
      </c>
      <c r="Z6" s="54" t="s">
        <v>22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76"/>
      <c r="AS6" s="75" t="s">
        <v>20</v>
      </c>
      <c r="AT6" s="54" t="s">
        <v>20</v>
      </c>
      <c r="AU6" s="54" t="s">
        <v>20</v>
      </c>
      <c r="AV6" s="54" t="s">
        <v>20</v>
      </c>
      <c r="AW6" s="54" t="s">
        <v>20</v>
      </c>
      <c r="AX6" s="54" t="s">
        <v>20</v>
      </c>
      <c r="AY6" s="54" t="s">
        <v>20</v>
      </c>
      <c r="AZ6" s="54" t="s">
        <v>20</v>
      </c>
      <c r="BA6" s="54" t="s">
        <v>20</v>
      </c>
      <c r="BB6" s="54" t="s">
        <v>35</v>
      </c>
    </row>
    <row r="7" spans="1:54" ht="26.25" customHeight="1">
      <c r="A7" s="54" t="s">
        <v>73</v>
      </c>
      <c r="B7" s="54"/>
      <c r="C7" s="54"/>
      <c r="D7" s="54"/>
      <c r="E7" s="54"/>
      <c r="F7" s="54"/>
      <c r="G7" s="54"/>
      <c r="H7" s="54"/>
      <c r="I7" s="54" t="s">
        <v>22</v>
      </c>
      <c r="J7" s="54" t="s">
        <v>22</v>
      </c>
      <c r="K7" s="54" t="s">
        <v>132</v>
      </c>
      <c r="L7" s="54" t="s">
        <v>132</v>
      </c>
      <c r="M7" s="54" t="s">
        <v>132</v>
      </c>
      <c r="N7" s="54" t="s">
        <v>132</v>
      </c>
      <c r="O7" s="54" t="s">
        <v>132</v>
      </c>
      <c r="P7" s="54" t="s">
        <v>132</v>
      </c>
      <c r="Q7" s="54"/>
      <c r="R7" s="54"/>
      <c r="S7" s="54" t="s">
        <v>20</v>
      </c>
      <c r="T7" s="54" t="s">
        <v>20</v>
      </c>
      <c r="U7" s="54"/>
      <c r="V7" s="54"/>
      <c r="W7" s="54"/>
      <c r="X7" s="54"/>
      <c r="Y7" s="54"/>
      <c r="Z7" s="54"/>
      <c r="AA7" s="54" t="s">
        <v>22</v>
      </c>
      <c r="AB7" s="54" t="s">
        <v>22</v>
      </c>
      <c r="AC7" s="54" t="s">
        <v>133</v>
      </c>
      <c r="AD7" s="54" t="s">
        <v>133</v>
      </c>
      <c r="AE7" s="54" t="s">
        <v>133</v>
      </c>
      <c r="AF7" s="54" t="s">
        <v>133</v>
      </c>
      <c r="AG7" s="54" t="s">
        <v>133</v>
      </c>
      <c r="AH7" s="54" t="s">
        <v>133</v>
      </c>
      <c r="AI7" s="54" t="s">
        <v>133</v>
      </c>
      <c r="AJ7" s="54" t="s">
        <v>133</v>
      </c>
      <c r="AK7" s="54" t="s">
        <v>133</v>
      </c>
      <c r="AL7" s="54" t="s">
        <v>133</v>
      </c>
      <c r="AM7" s="54"/>
      <c r="AN7" s="54"/>
      <c r="AO7" s="54"/>
      <c r="AP7" s="54"/>
      <c r="AQ7" s="54"/>
      <c r="AR7" s="76"/>
      <c r="AS7" s="54" t="s">
        <v>20</v>
      </c>
      <c r="AT7" s="54" t="s">
        <v>20</v>
      </c>
      <c r="AU7" s="54" t="s">
        <v>20</v>
      </c>
      <c r="AV7" s="54" t="s">
        <v>20</v>
      </c>
      <c r="AW7" s="54" t="s">
        <v>20</v>
      </c>
      <c r="AX7" s="54" t="s">
        <v>20</v>
      </c>
      <c r="AY7" s="54" t="s">
        <v>20</v>
      </c>
      <c r="AZ7" s="54" t="s">
        <v>20</v>
      </c>
      <c r="BA7" s="54" t="s">
        <v>20</v>
      </c>
      <c r="BB7" s="54" t="s">
        <v>73</v>
      </c>
    </row>
    <row r="8" spans="1:56" ht="28.5" customHeight="1">
      <c r="A8" s="54" t="s">
        <v>113</v>
      </c>
      <c r="B8" s="54"/>
      <c r="C8" s="54"/>
      <c r="D8" s="54"/>
      <c r="E8" s="54"/>
      <c r="F8" s="54"/>
      <c r="G8" s="54"/>
      <c r="H8" s="54"/>
      <c r="I8" s="54"/>
      <c r="J8" s="54"/>
      <c r="K8" s="54" t="s">
        <v>22</v>
      </c>
      <c r="L8" s="54" t="s">
        <v>22</v>
      </c>
      <c r="M8" s="54" t="s">
        <v>133</v>
      </c>
      <c r="N8" s="54" t="s">
        <v>133</v>
      </c>
      <c r="O8" s="54" t="s">
        <v>133</v>
      </c>
      <c r="P8" s="55"/>
      <c r="Q8" s="55"/>
      <c r="R8" s="76"/>
      <c r="S8" s="54" t="s">
        <v>20</v>
      </c>
      <c r="T8" s="54" t="s">
        <v>20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 t="s">
        <v>22</v>
      </c>
      <c r="AH8" s="75" t="s">
        <v>22</v>
      </c>
      <c r="AI8" s="54" t="s">
        <v>112</v>
      </c>
      <c r="AJ8" s="54" t="s">
        <v>112</v>
      </c>
      <c r="AK8" s="54" t="s">
        <v>112</v>
      </c>
      <c r="AL8" s="54" t="s">
        <v>112</v>
      </c>
      <c r="AM8" s="74" t="s">
        <v>21</v>
      </c>
      <c r="AN8" s="74" t="s">
        <v>21</v>
      </c>
      <c r="AO8" s="74" t="s">
        <v>21</v>
      </c>
      <c r="AP8" s="74" t="s">
        <v>21</v>
      </c>
      <c r="AQ8" s="54" t="s">
        <v>66</v>
      </c>
      <c r="AR8" s="54" t="s">
        <v>66</v>
      </c>
      <c r="AS8" s="54"/>
      <c r="AT8" s="54"/>
      <c r="AU8" s="54"/>
      <c r="AV8" s="54"/>
      <c r="AW8" s="54"/>
      <c r="AX8" s="54"/>
      <c r="AY8" s="54"/>
      <c r="AZ8" s="54"/>
      <c r="BA8" s="54"/>
      <c r="BB8" s="54" t="s">
        <v>113</v>
      </c>
      <c r="BD8" s="56"/>
    </row>
    <row r="9" spans="1:54" ht="9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</row>
    <row r="10" spans="1:54" ht="15.75">
      <c r="A10" s="77"/>
      <c r="B10" s="238" t="s">
        <v>18</v>
      </c>
      <c r="C10" s="238"/>
      <c r="D10" s="238"/>
      <c r="E10" s="238"/>
      <c r="F10" s="238"/>
      <c r="G10" s="238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</row>
    <row r="11" spans="1:54" ht="9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</row>
    <row r="12" spans="1:54" ht="15.75" customHeight="1">
      <c r="A12" s="236" t="s">
        <v>142</v>
      </c>
      <c r="B12" s="236"/>
      <c r="C12" s="236"/>
      <c r="D12" s="239"/>
      <c r="E12" s="78"/>
      <c r="F12" s="236" t="s">
        <v>143</v>
      </c>
      <c r="G12" s="236"/>
      <c r="H12" s="236"/>
      <c r="I12" s="78"/>
      <c r="J12" s="236" t="s">
        <v>23</v>
      </c>
      <c r="K12" s="236"/>
      <c r="L12" s="236"/>
      <c r="M12" s="77"/>
      <c r="N12" s="236" t="s">
        <v>24</v>
      </c>
      <c r="O12" s="236"/>
      <c r="P12" s="236"/>
      <c r="Q12" s="236"/>
      <c r="R12" s="236"/>
      <c r="S12" s="77"/>
      <c r="T12" s="236" t="s">
        <v>25</v>
      </c>
      <c r="U12" s="236"/>
      <c r="V12" s="236"/>
      <c r="W12" s="236"/>
      <c r="X12" s="236"/>
      <c r="Y12" s="77"/>
      <c r="Z12" s="237" t="s">
        <v>355</v>
      </c>
      <c r="AA12" s="237"/>
      <c r="AB12" s="237"/>
      <c r="AC12" s="237"/>
      <c r="AD12" s="237"/>
      <c r="AE12" s="236" t="s">
        <v>134</v>
      </c>
      <c r="AF12" s="236"/>
      <c r="AG12" s="236"/>
      <c r="AH12" s="236"/>
      <c r="AI12" s="236"/>
      <c r="AJ12" s="236"/>
      <c r="AK12" s="77"/>
      <c r="AL12" s="236" t="s">
        <v>26</v>
      </c>
      <c r="AM12" s="236"/>
      <c r="AN12" s="236"/>
      <c r="AO12" s="236"/>
      <c r="AP12" s="236"/>
      <c r="AQ12" s="77"/>
      <c r="AR12" s="236" t="s">
        <v>135</v>
      </c>
      <c r="AS12" s="236"/>
      <c r="AT12" s="236"/>
      <c r="AU12" s="236"/>
      <c r="AV12" s="236"/>
      <c r="AW12" s="77"/>
      <c r="AX12" s="237"/>
      <c r="AY12" s="237"/>
      <c r="AZ12" s="237"/>
      <c r="BA12" s="237"/>
      <c r="BB12" s="237"/>
    </row>
    <row r="13" spans="1:54" ht="15.75">
      <c r="A13" s="236"/>
      <c r="B13" s="236"/>
      <c r="C13" s="236"/>
      <c r="D13" s="239"/>
      <c r="E13" s="78"/>
      <c r="F13" s="236"/>
      <c r="G13" s="236"/>
      <c r="H13" s="236"/>
      <c r="I13" s="78"/>
      <c r="J13" s="236"/>
      <c r="K13" s="236"/>
      <c r="L13" s="236"/>
      <c r="M13" s="77"/>
      <c r="N13" s="236"/>
      <c r="O13" s="236"/>
      <c r="P13" s="236"/>
      <c r="Q13" s="236"/>
      <c r="R13" s="236"/>
      <c r="S13" s="77"/>
      <c r="T13" s="236"/>
      <c r="U13" s="236"/>
      <c r="V13" s="236"/>
      <c r="W13" s="236"/>
      <c r="X13" s="236"/>
      <c r="Y13" s="77"/>
      <c r="Z13" s="237"/>
      <c r="AA13" s="237"/>
      <c r="AB13" s="237"/>
      <c r="AC13" s="237"/>
      <c r="AD13" s="237"/>
      <c r="AE13" s="236"/>
      <c r="AF13" s="236"/>
      <c r="AG13" s="236"/>
      <c r="AH13" s="236"/>
      <c r="AI13" s="236"/>
      <c r="AJ13" s="236"/>
      <c r="AK13" s="77"/>
      <c r="AL13" s="236"/>
      <c r="AM13" s="236"/>
      <c r="AN13" s="236"/>
      <c r="AO13" s="236"/>
      <c r="AP13" s="236"/>
      <c r="AQ13" s="77"/>
      <c r="AR13" s="236"/>
      <c r="AS13" s="236"/>
      <c r="AT13" s="236"/>
      <c r="AU13" s="236"/>
      <c r="AV13" s="236"/>
      <c r="AW13" s="77"/>
      <c r="AX13" s="237"/>
      <c r="AY13" s="237"/>
      <c r="AZ13" s="237"/>
      <c r="BA13" s="237"/>
      <c r="BB13" s="237"/>
    </row>
    <row r="14" spans="1:54" ht="18" customHeight="1">
      <c r="A14" s="236"/>
      <c r="B14" s="236"/>
      <c r="C14" s="236"/>
      <c r="D14" s="239"/>
      <c r="E14" s="78"/>
      <c r="F14" s="236"/>
      <c r="G14" s="236"/>
      <c r="H14" s="236"/>
      <c r="I14" s="78"/>
      <c r="J14" s="236"/>
      <c r="K14" s="236"/>
      <c r="L14" s="236"/>
      <c r="M14" s="77"/>
      <c r="N14" s="236"/>
      <c r="O14" s="236"/>
      <c r="P14" s="236"/>
      <c r="Q14" s="236"/>
      <c r="R14" s="236"/>
      <c r="S14" s="77"/>
      <c r="T14" s="236"/>
      <c r="U14" s="236"/>
      <c r="V14" s="236"/>
      <c r="W14" s="236"/>
      <c r="X14" s="236"/>
      <c r="Y14" s="77"/>
      <c r="Z14" s="237"/>
      <c r="AA14" s="237"/>
      <c r="AB14" s="237"/>
      <c r="AC14" s="237"/>
      <c r="AD14" s="237"/>
      <c r="AE14" s="236"/>
      <c r="AF14" s="236"/>
      <c r="AG14" s="236"/>
      <c r="AH14" s="236"/>
      <c r="AI14" s="236"/>
      <c r="AJ14" s="236"/>
      <c r="AK14" s="77"/>
      <c r="AL14" s="236"/>
      <c r="AM14" s="236"/>
      <c r="AN14" s="236"/>
      <c r="AO14" s="236"/>
      <c r="AP14" s="236"/>
      <c r="AQ14" s="77"/>
      <c r="AR14" s="236"/>
      <c r="AS14" s="236"/>
      <c r="AT14" s="236"/>
      <c r="AU14" s="236"/>
      <c r="AV14" s="236"/>
      <c r="AW14" s="77"/>
      <c r="AX14" s="237"/>
      <c r="AY14" s="237"/>
      <c r="AZ14" s="237"/>
      <c r="BA14" s="237"/>
      <c r="BB14" s="237"/>
    </row>
    <row r="15" spans="1:54" ht="15.75">
      <c r="A15" s="79"/>
      <c r="B15" s="79"/>
      <c r="C15" s="79"/>
      <c r="D15" s="79"/>
      <c r="E15" s="79"/>
      <c r="F15" s="79"/>
      <c r="G15" s="77"/>
      <c r="H15" s="79"/>
      <c r="I15" s="79"/>
      <c r="J15" s="79"/>
      <c r="K15" s="79"/>
      <c r="L15" s="79"/>
      <c r="M15" s="77"/>
      <c r="N15" s="236"/>
      <c r="O15" s="236"/>
      <c r="P15" s="236"/>
      <c r="Q15" s="236"/>
      <c r="R15" s="236"/>
      <c r="S15" s="77"/>
      <c r="T15" s="236"/>
      <c r="U15" s="236"/>
      <c r="V15" s="236"/>
      <c r="W15" s="236"/>
      <c r="X15" s="236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236"/>
      <c r="AS15" s="236"/>
      <c r="AT15" s="236"/>
      <c r="AU15" s="236"/>
      <c r="AV15" s="236"/>
      <c r="AW15" s="77"/>
      <c r="AX15" s="77"/>
      <c r="AY15" s="77"/>
      <c r="AZ15" s="77"/>
      <c r="BA15" s="77"/>
      <c r="BB15" s="77"/>
    </row>
    <row r="16" spans="1:54" ht="15.75">
      <c r="A16" s="80"/>
      <c r="B16" s="69"/>
      <c r="C16" s="70"/>
      <c r="D16" s="77"/>
      <c r="E16" s="77"/>
      <c r="F16" s="240" t="s">
        <v>144</v>
      </c>
      <c r="G16" s="241"/>
      <c r="H16" s="70"/>
      <c r="I16" s="77"/>
      <c r="J16" s="242" t="s">
        <v>132</v>
      </c>
      <c r="K16" s="243"/>
      <c r="L16" s="244"/>
      <c r="M16" s="77"/>
      <c r="N16" s="77"/>
      <c r="O16" s="242" t="s">
        <v>133</v>
      </c>
      <c r="P16" s="243"/>
      <c r="Q16" s="244"/>
      <c r="R16" s="81"/>
      <c r="S16" s="81"/>
      <c r="T16" s="81"/>
      <c r="U16" s="242" t="s">
        <v>19</v>
      </c>
      <c r="V16" s="243"/>
      <c r="W16" s="244"/>
      <c r="X16" s="81"/>
      <c r="Y16" s="81"/>
      <c r="Z16" s="81"/>
      <c r="AA16" s="242" t="s">
        <v>22</v>
      </c>
      <c r="AB16" s="243"/>
      <c r="AC16" s="244"/>
      <c r="AD16" s="81"/>
      <c r="AE16" s="81"/>
      <c r="AF16" s="81"/>
      <c r="AG16" s="242" t="s">
        <v>66</v>
      </c>
      <c r="AH16" s="243"/>
      <c r="AI16" s="244"/>
      <c r="AJ16" s="81"/>
      <c r="AK16" s="81"/>
      <c r="AL16" s="81"/>
      <c r="AM16" s="242" t="s">
        <v>20</v>
      </c>
      <c r="AN16" s="243"/>
      <c r="AO16" s="244"/>
      <c r="AP16" s="81"/>
      <c r="AQ16" s="81"/>
      <c r="AR16" s="81"/>
      <c r="AS16" s="248" t="s">
        <v>21</v>
      </c>
      <c r="AT16" s="243"/>
      <c r="AU16" s="244"/>
      <c r="AV16" s="77"/>
      <c r="AW16" s="77"/>
      <c r="AX16" s="77"/>
      <c r="AY16" s="242"/>
      <c r="AZ16" s="243"/>
      <c r="BA16" s="244"/>
      <c r="BB16" s="77"/>
    </row>
    <row r="17" spans="1:54" ht="15.75">
      <c r="A17" s="71"/>
      <c r="B17" s="72"/>
      <c r="C17" s="73"/>
      <c r="D17" s="77"/>
      <c r="E17" s="81"/>
      <c r="F17" s="71"/>
      <c r="G17" s="72"/>
      <c r="H17" s="73"/>
      <c r="I17" s="77"/>
      <c r="J17" s="245"/>
      <c r="K17" s="246"/>
      <c r="L17" s="247"/>
      <c r="M17" s="77"/>
      <c r="N17" s="77"/>
      <c r="O17" s="245"/>
      <c r="P17" s="246"/>
      <c r="Q17" s="247"/>
      <c r="R17" s="81"/>
      <c r="S17" s="81"/>
      <c r="T17" s="81"/>
      <c r="U17" s="245"/>
      <c r="V17" s="246"/>
      <c r="W17" s="247"/>
      <c r="X17" s="81"/>
      <c r="Y17" s="81"/>
      <c r="Z17" s="81"/>
      <c r="AA17" s="245"/>
      <c r="AB17" s="246"/>
      <c r="AC17" s="247"/>
      <c r="AD17" s="81"/>
      <c r="AE17" s="81"/>
      <c r="AF17" s="81"/>
      <c r="AG17" s="245"/>
      <c r="AH17" s="246"/>
      <c r="AI17" s="247"/>
      <c r="AJ17" s="81"/>
      <c r="AK17" s="81"/>
      <c r="AL17" s="81"/>
      <c r="AM17" s="245"/>
      <c r="AN17" s="246"/>
      <c r="AO17" s="247"/>
      <c r="AP17" s="81"/>
      <c r="AQ17" s="81"/>
      <c r="AR17" s="81"/>
      <c r="AS17" s="245"/>
      <c r="AT17" s="246"/>
      <c r="AU17" s="247"/>
      <c r="AV17" s="77"/>
      <c r="AW17" s="77"/>
      <c r="AX17" s="77"/>
      <c r="AY17" s="245"/>
      <c r="AZ17" s="246"/>
      <c r="BA17" s="247"/>
      <c r="BB17" s="77"/>
    </row>
    <row r="18" spans="1:54" ht="15.75">
      <c r="A18" s="77"/>
      <c r="B18" s="77"/>
      <c r="C18" s="77"/>
      <c r="D18" s="77"/>
      <c r="E18" s="77"/>
      <c r="F18" s="77"/>
      <c r="G18" s="77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77"/>
      <c r="AU18" s="77"/>
      <c r="AV18" s="77"/>
      <c r="AW18" s="77"/>
      <c r="AX18" s="77"/>
      <c r="AY18" s="77"/>
      <c r="AZ18" s="77"/>
      <c r="BA18" s="77"/>
      <c r="BB18" s="77"/>
    </row>
    <row r="19" spans="1:54" ht="18.75">
      <c r="A19" s="252" t="s">
        <v>130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</row>
    <row r="20" spans="1:54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</row>
    <row r="21" spans="1:54" s="57" customFormat="1" ht="15.75" customHeight="1">
      <c r="A21" s="249" t="s">
        <v>16</v>
      </c>
      <c r="B21" s="249"/>
      <c r="C21" s="249"/>
      <c r="D21" s="249"/>
      <c r="E21" s="253" t="s">
        <v>36</v>
      </c>
      <c r="F21" s="254"/>
      <c r="G21" s="254"/>
      <c r="H21" s="254"/>
      <c r="I21" s="254"/>
      <c r="J21" s="254"/>
      <c r="K21" s="254"/>
      <c r="L21" s="254"/>
      <c r="M21" s="254"/>
      <c r="N21" s="249" t="s">
        <v>23</v>
      </c>
      <c r="O21" s="249"/>
      <c r="P21" s="249"/>
      <c r="Q21" s="249"/>
      <c r="R21" s="249"/>
      <c r="S21" s="249" t="s">
        <v>39</v>
      </c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 t="s">
        <v>355</v>
      </c>
      <c r="AH21" s="249"/>
      <c r="AI21" s="249"/>
      <c r="AJ21" s="249"/>
      <c r="AK21" s="249"/>
      <c r="AL21" s="249"/>
      <c r="AM21" s="253" t="s">
        <v>38</v>
      </c>
      <c r="AN21" s="254"/>
      <c r="AO21" s="254"/>
      <c r="AP21" s="254"/>
      <c r="AQ21" s="254"/>
      <c r="AR21" s="254"/>
      <c r="AS21" s="257"/>
      <c r="AT21" s="249" t="s">
        <v>26</v>
      </c>
      <c r="AU21" s="249"/>
      <c r="AV21" s="249"/>
      <c r="AW21" s="249"/>
      <c r="AX21" s="249"/>
      <c r="AY21" s="249" t="s">
        <v>37</v>
      </c>
      <c r="AZ21" s="249"/>
      <c r="BA21" s="249"/>
      <c r="BB21" s="249"/>
    </row>
    <row r="22" spans="1:54" s="57" customFormat="1" ht="42" customHeight="1">
      <c r="A22" s="249"/>
      <c r="B22" s="249"/>
      <c r="C22" s="249"/>
      <c r="D22" s="249"/>
      <c r="E22" s="255"/>
      <c r="F22" s="256"/>
      <c r="G22" s="256"/>
      <c r="H22" s="256"/>
      <c r="I22" s="256"/>
      <c r="J22" s="256"/>
      <c r="K22" s="256"/>
      <c r="L22" s="256"/>
      <c r="M22" s="256"/>
      <c r="N22" s="249"/>
      <c r="O22" s="249"/>
      <c r="P22" s="249"/>
      <c r="Q22" s="249"/>
      <c r="R22" s="249"/>
      <c r="S22" s="249" t="s">
        <v>40</v>
      </c>
      <c r="T22" s="249"/>
      <c r="U22" s="249"/>
      <c r="V22" s="249"/>
      <c r="W22" s="249"/>
      <c r="X22" s="249"/>
      <c r="Y22" s="249"/>
      <c r="Z22" s="249" t="s">
        <v>141</v>
      </c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55"/>
      <c r="AN22" s="256"/>
      <c r="AO22" s="256"/>
      <c r="AP22" s="256"/>
      <c r="AQ22" s="256"/>
      <c r="AR22" s="256"/>
      <c r="AS22" s="258"/>
      <c r="AT22" s="249"/>
      <c r="AU22" s="249"/>
      <c r="AV22" s="249"/>
      <c r="AW22" s="249"/>
      <c r="AX22" s="249"/>
      <c r="AY22" s="249"/>
      <c r="AZ22" s="249"/>
      <c r="BA22" s="249"/>
      <c r="BB22" s="249"/>
    </row>
    <row r="23" spans="1:54" s="58" customFormat="1" ht="11.25" customHeight="1">
      <c r="A23" s="251" t="s">
        <v>34</v>
      </c>
      <c r="B23" s="251"/>
      <c r="C23" s="251"/>
      <c r="D23" s="251"/>
      <c r="E23" s="262" t="s">
        <v>35</v>
      </c>
      <c r="F23" s="260"/>
      <c r="G23" s="260"/>
      <c r="H23" s="260"/>
      <c r="I23" s="260"/>
      <c r="J23" s="260"/>
      <c r="K23" s="260"/>
      <c r="L23" s="260"/>
      <c r="M23" s="260"/>
      <c r="N23" s="250">
        <v>3</v>
      </c>
      <c r="O23" s="251"/>
      <c r="P23" s="251"/>
      <c r="Q23" s="251"/>
      <c r="R23" s="251"/>
      <c r="S23" s="250">
        <v>4</v>
      </c>
      <c r="T23" s="251"/>
      <c r="U23" s="251"/>
      <c r="V23" s="251"/>
      <c r="W23" s="251"/>
      <c r="X23" s="251"/>
      <c r="Y23" s="251"/>
      <c r="Z23" s="250">
        <v>5</v>
      </c>
      <c r="AA23" s="251"/>
      <c r="AB23" s="251"/>
      <c r="AC23" s="251"/>
      <c r="AD23" s="251"/>
      <c r="AE23" s="251"/>
      <c r="AF23" s="251"/>
      <c r="AG23" s="250">
        <v>6</v>
      </c>
      <c r="AH23" s="251"/>
      <c r="AI23" s="251"/>
      <c r="AJ23" s="251"/>
      <c r="AK23" s="251"/>
      <c r="AL23" s="251"/>
      <c r="AM23" s="259">
        <v>7</v>
      </c>
      <c r="AN23" s="260"/>
      <c r="AO23" s="260"/>
      <c r="AP23" s="260"/>
      <c r="AQ23" s="260"/>
      <c r="AR23" s="260"/>
      <c r="AS23" s="261"/>
      <c r="AT23" s="250">
        <v>8</v>
      </c>
      <c r="AU23" s="251"/>
      <c r="AV23" s="251"/>
      <c r="AW23" s="251"/>
      <c r="AX23" s="251"/>
      <c r="AY23" s="250">
        <v>9</v>
      </c>
      <c r="AZ23" s="251"/>
      <c r="BA23" s="251"/>
      <c r="BB23" s="251"/>
    </row>
    <row r="24" spans="1:54" ht="15.75">
      <c r="A24" s="264"/>
      <c r="B24" s="264"/>
      <c r="C24" s="264"/>
      <c r="D24" s="264"/>
      <c r="E24" s="265"/>
      <c r="F24" s="266"/>
      <c r="G24" s="266"/>
      <c r="H24" s="266"/>
      <c r="I24" s="266"/>
      <c r="J24" s="266"/>
      <c r="K24" s="266"/>
      <c r="L24" s="266"/>
      <c r="M24" s="266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5"/>
      <c r="AN24" s="266"/>
      <c r="AO24" s="266"/>
      <c r="AP24" s="266"/>
      <c r="AQ24" s="266"/>
      <c r="AR24" s="266"/>
      <c r="AS24" s="267"/>
      <c r="AT24" s="263"/>
      <c r="AU24" s="263"/>
      <c r="AV24" s="263"/>
      <c r="AW24" s="263"/>
      <c r="AX24" s="263"/>
      <c r="AY24" s="263"/>
      <c r="AZ24" s="263"/>
      <c r="BA24" s="263"/>
      <c r="BB24" s="263"/>
    </row>
    <row r="25" spans="1:54" ht="24" customHeight="1">
      <c r="A25" s="264" t="s">
        <v>41</v>
      </c>
      <c r="B25" s="264"/>
      <c r="C25" s="264"/>
      <c r="D25" s="264"/>
      <c r="E25" s="265">
        <v>34</v>
      </c>
      <c r="F25" s="266"/>
      <c r="G25" s="266"/>
      <c r="H25" s="266"/>
      <c r="I25" s="266"/>
      <c r="J25" s="266"/>
      <c r="K25" s="266"/>
      <c r="L25" s="266"/>
      <c r="M25" s="266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>
        <v>1</v>
      </c>
      <c r="AH25" s="263"/>
      <c r="AI25" s="263"/>
      <c r="AJ25" s="263"/>
      <c r="AK25" s="263"/>
      <c r="AL25" s="263"/>
      <c r="AM25" s="265"/>
      <c r="AN25" s="266"/>
      <c r="AO25" s="266"/>
      <c r="AP25" s="266"/>
      <c r="AQ25" s="266"/>
      <c r="AR25" s="266"/>
      <c r="AS25" s="267"/>
      <c r="AT25" s="263">
        <v>10</v>
      </c>
      <c r="AU25" s="263"/>
      <c r="AV25" s="263"/>
      <c r="AW25" s="263"/>
      <c r="AX25" s="263"/>
      <c r="AY25" s="263">
        <f>SUM(E25:AX25)</f>
        <v>45</v>
      </c>
      <c r="AZ25" s="263"/>
      <c r="BA25" s="263"/>
      <c r="BB25" s="263"/>
    </row>
    <row r="26" spans="1:54" ht="15.75">
      <c r="A26" s="264" t="s">
        <v>106</v>
      </c>
      <c r="B26" s="264"/>
      <c r="C26" s="264"/>
      <c r="D26" s="264"/>
      <c r="E26" s="265">
        <v>28</v>
      </c>
      <c r="F26" s="266"/>
      <c r="G26" s="266"/>
      <c r="H26" s="266"/>
      <c r="I26" s="266"/>
      <c r="J26" s="266"/>
      <c r="K26" s="266"/>
      <c r="L26" s="266"/>
      <c r="M26" s="266"/>
      <c r="N26" s="263">
        <v>6</v>
      </c>
      <c r="O26" s="263"/>
      <c r="P26" s="263"/>
      <c r="Q26" s="263"/>
      <c r="R26" s="263"/>
      <c r="S26" s="263">
        <v>10</v>
      </c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>
        <v>2</v>
      </c>
      <c r="AH26" s="263"/>
      <c r="AI26" s="263"/>
      <c r="AJ26" s="263"/>
      <c r="AK26" s="263"/>
      <c r="AL26" s="263"/>
      <c r="AM26" s="265"/>
      <c r="AN26" s="266"/>
      <c r="AO26" s="266"/>
      <c r="AP26" s="266"/>
      <c r="AQ26" s="266"/>
      <c r="AR26" s="266"/>
      <c r="AS26" s="267"/>
      <c r="AT26" s="263">
        <v>11</v>
      </c>
      <c r="AU26" s="263"/>
      <c r="AV26" s="263"/>
      <c r="AW26" s="263"/>
      <c r="AX26" s="263"/>
      <c r="AY26" s="263">
        <f>SUM(E26:AX26)</f>
        <v>57</v>
      </c>
      <c r="AZ26" s="263"/>
      <c r="BA26" s="263"/>
      <c r="BB26" s="263"/>
    </row>
    <row r="27" spans="1:54" ht="15.75">
      <c r="A27" s="264" t="s">
        <v>118</v>
      </c>
      <c r="B27" s="264"/>
      <c r="C27" s="264"/>
      <c r="D27" s="264"/>
      <c r="E27" s="265">
        <v>28</v>
      </c>
      <c r="F27" s="266"/>
      <c r="G27" s="266"/>
      <c r="H27" s="266"/>
      <c r="I27" s="266"/>
      <c r="J27" s="266"/>
      <c r="K27" s="266"/>
      <c r="L27" s="266"/>
      <c r="M27" s="266"/>
      <c r="N27" s="263">
        <v>0</v>
      </c>
      <c r="O27" s="263"/>
      <c r="P27" s="263"/>
      <c r="Q27" s="263"/>
      <c r="R27" s="263"/>
      <c r="S27" s="263">
        <v>3</v>
      </c>
      <c r="T27" s="263"/>
      <c r="U27" s="263"/>
      <c r="V27" s="263"/>
      <c r="W27" s="263"/>
      <c r="X27" s="263"/>
      <c r="Y27" s="263"/>
      <c r="Z27" s="263">
        <v>4</v>
      </c>
      <c r="AA27" s="263"/>
      <c r="AB27" s="263"/>
      <c r="AC27" s="263"/>
      <c r="AD27" s="263"/>
      <c r="AE27" s="263"/>
      <c r="AF27" s="263"/>
      <c r="AG27" s="263">
        <v>2</v>
      </c>
      <c r="AH27" s="263"/>
      <c r="AI27" s="263"/>
      <c r="AJ27" s="263"/>
      <c r="AK27" s="263"/>
      <c r="AL27" s="263"/>
      <c r="AM27" s="265">
        <v>6</v>
      </c>
      <c r="AN27" s="266"/>
      <c r="AO27" s="266"/>
      <c r="AP27" s="266"/>
      <c r="AQ27" s="266"/>
      <c r="AR27" s="266"/>
      <c r="AS27" s="267"/>
      <c r="AT27" s="263">
        <v>2</v>
      </c>
      <c r="AU27" s="263"/>
      <c r="AV27" s="263"/>
      <c r="AW27" s="263"/>
      <c r="AX27" s="263"/>
      <c r="AY27" s="263">
        <f>SUM(E27:AX27)</f>
        <v>45</v>
      </c>
      <c r="AZ27" s="263"/>
      <c r="BA27" s="263"/>
      <c r="BB27" s="263"/>
    </row>
    <row r="28" spans="1:54" s="58" customFormat="1" ht="15.75">
      <c r="A28" s="272" t="s">
        <v>37</v>
      </c>
      <c r="B28" s="272"/>
      <c r="C28" s="272"/>
      <c r="D28" s="272"/>
      <c r="E28" s="269">
        <f>SUM(E24:M27)</f>
        <v>90</v>
      </c>
      <c r="F28" s="270"/>
      <c r="G28" s="270"/>
      <c r="H28" s="270"/>
      <c r="I28" s="270"/>
      <c r="J28" s="270"/>
      <c r="K28" s="270"/>
      <c r="L28" s="270"/>
      <c r="M28" s="270"/>
      <c r="N28" s="268">
        <f>SUM(N24:R27)</f>
        <v>6</v>
      </c>
      <c r="O28" s="268"/>
      <c r="P28" s="268"/>
      <c r="Q28" s="268"/>
      <c r="R28" s="268"/>
      <c r="S28" s="269">
        <f>SUM(S24:Y27)</f>
        <v>13</v>
      </c>
      <c r="T28" s="270"/>
      <c r="U28" s="270"/>
      <c r="V28" s="270"/>
      <c r="W28" s="270"/>
      <c r="X28" s="270"/>
      <c r="Y28" s="271"/>
      <c r="Z28" s="268">
        <f>SUM(Z24:AF27)</f>
        <v>4</v>
      </c>
      <c r="AA28" s="268"/>
      <c r="AB28" s="268"/>
      <c r="AC28" s="268"/>
      <c r="AD28" s="268"/>
      <c r="AE28" s="268"/>
      <c r="AF28" s="268"/>
      <c r="AG28" s="268">
        <f>SUM(AG24:AL27)</f>
        <v>5</v>
      </c>
      <c r="AH28" s="268"/>
      <c r="AI28" s="268"/>
      <c r="AJ28" s="268"/>
      <c r="AK28" s="268"/>
      <c r="AL28" s="268"/>
      <c r="AM28" s="269">
        <f>SUM(AM24:AS27)</f>
        <v>6</v>
      </c>
      <c r="AN28" s="270"/>
      <c r="AO28" s="270"/>
      <c r="AP28" s="270"/>
      <c r="AQ28" s="270"/>
      <c r="AR28" s="270"/>
      <c r="AS28" s="271"/>
      <c r="AT28" s="268">
        <f>SUM(AT24:AX27)</f>
        <v>23</v>
      </c>
      <c r="AU28" s="268"/>
      <c r="AV28" s="268"/>
      <c r="AW28" s="268"/>
      <c r="AX28" s="268"/>
      <c r="AY28" s="268">
        <f>SUM(AY24:BB27)</f>
        <v>147</v>
      </c>
      <c r="AZ28" s="268"/>
      <c r="BA28" s="268"/>
      <c r="BB28" s="268"/>
    </row>
    <row r="29" ht="15.75"/>
    <row r="30" ht="15.75"/>
    <row r="31" ht="15.75"/>
    <row r="32" ht="15.75"/>
    <row r="33" ht="15.75"/>
    <row r="34" ht="15.75"/>
    <row r="35" ht="15.75"/>
    <row r="36" ht="15.75"/>
    <row r="37" ht="15.75"/>
  </sheetData>
  <sheetProtection/>
  <mergeCells count="109">
    <mergeCell ref="A28:D28"/>
    <mergeCell ref="E28:M28"/>
    <mergeCell ref="N28:R28"/>
    <mergeCell ref="S28:Y28"/>
    <mergeCell ref="Z28:AF28"/>
    <mergeCell ref="AG28:AL28"/>
    <mergeCell ref="AT28:AX28"/>
    <mergeCell ref="AM26:AS26"/>
    <mergeCell ref="AT26:AX26"/>
    <mergeCell ref="AY26:BB26"/>
    <mergeCell ref="AY28:BB28"/>
    <mergeCell ref="AT27:AX27"/>
    <mergeCell ref="AY27:BB27"/>
    <mergeCell ref="AM28:AS28"/>
    <mergeCell ref="AM27:AS27"/>
    <mergeCell ref="A27:D27"/>
    <mergeCell ref="E27:M27"/>
    <mergeCell ref="N27:R27"/>
    <mergeCell ref="A25:D25"/>
    <mergeCell ref="E25:M25"/>
    <mergeCell ref="N25:R25"/>
    <mergeCell ref="A26:D26"/>
    <mergeCell ref="E26:M26"/>
    <mergeCell ref="N26:R26"/>
    <mergeCell ref="S25:Y25"/>
    <mergeCell ref="Z27:AF27"/>
    <mergeCell ref="AG27:AL27"/>
    <mergeCell ref="S27:Y27"/>
    <mergeCell ref="AG24:AL24"/>
    <mergeCell ref="AM24:AS24"/>
    <mergeCell ref="S26:Y26"/>
    <mergeCell ref="Z26:AF26"/>
    <mergeCell ref="AG26:AL26"/>
    <mergeCell ref="AT24:AX24"/>
    <mergeCell ref="AY24:BB24"/>
    <mergeCell ref="Z25:AF25"/>
    <mergeCell ref="AG25:AL25"/>
    <mergeCell ref="AM25:AS25"/>
    <mergeCell ref="AT25:AX25"/>
    <mergeCell ref="A23:D23"/>
    <mergeCell ref="E23:M23"/>
    <mergeCell ref="N23:R23"/>
    <mergeCell ref="S23:Y23"/>
    <mergeCell ref="AY25:BB25"/>
    <mergeCell ref="A24:D24"/>
    <mergeCell ref="E24:M24"/>
    <mergeCell ref="N24:R24"/>
    <mergeCell ref="S24:Y24"/>
    <mergeCell ref="Z24:AF24"/>
    <mergeCell ref="AG21:AL22"/>
    <mergeCell ref="AM21:AS22"/>
    <mergeCell ref="AT21:AX22"/>
    <mergeCell ref="AY21:BB22"/>
    <mergeCell ref="Z23:AF23"/>
    <mergeCell ref="AG23:AL23"/>
    <mergeCell ref="AM23:AS23"/>
    <mergeCell ref="AT23:AX23"/>
    <mergeCell ref="S22:Y22"/>
    <mergeCell ref="Z22:AF22"/>
    <mergeCell ref="AL12:AP14"/>
    <mergeCell ref="AR12:AV15"/>
    <mergeCell ref="AY23:BB23"/>
    <mergeCell ref="A19:BB19"/>
    <mergeCell ref="A21:D22"/>
    <mergeCell ref="E21:M22"/>
    <mergeCell ref="N21:R22"/>
    <mergeCell ref="S21:AF21"/>
    <mergeCell ref="AX12:BB14"/>
    <mergeCell ref="F16:G16"/>
    <mergeCell ref="J16:L17"/>
    <mergeCell ref="O16:Q17"/>
    <mergeCell ref="U16:W17"/>
    <mergeCell ref="AA16:AC17"/>
    <mergeCell ref="AG16:AI17"/>
    <mergeCell ref="AM16:AO17"/>
    <mergeCell ref="AS16:AU17"/>
    <mergeCell ref="AY16:BA17"/>
    <mergeCell ref="N12:R15"/>
    <mergeCell ref="T12:X15"/>
    <mergeCell ref="Z12:AD14"/>
    <mergeCell ref="AE12:AJ14"/>
    <mergeCell ref="B10:G10"/>
    <mergeCell ref="A12:D14"/>
    <mergeCell ref="F12:H14"/>
    <mergeCell ref="J12:L14"/>
    <mergeCell ref="AJ3:AJ4"/>
    <mergeCell ref="W3:W4"/>
    <mergeCell ref="X3:Z3"/>
    <mergeCell ref="AA3:AA4"/>
    <mergeCell ref="AB3:AE3"/>
    <mergeCell ref="AF3:AF4"/>
    <mergeCell ref="AG3:AI3"/>
    <mergeCell ref="A1:BB1"/>
    <mergeCell ref="A3:A4"/>
    <mergeCell ref="B3:E3"/>
    <mergeCell ref="F3:F4"/>
    <mergeCell ref="G3:I3"/>
    <mergeCell ref="J3:J4"/>
    <mergeCell ref="K3:N3"/>
    <mergeCell ref="O3:R3"/>
    <mergeCell ref="S3:S4"/>
    <mergeCell ref="T3:V3"/>
    <mergeCell ref="AX3:BA3"/>
    <mergeCell ref="BB3:BB4"/>
    <mergeCell ref="AK3:AN3"/>
    <mergeCell ref="AO3:AR3"/>
    <mergeCell ref="AS3:AS4"/>
    <mergeCell ref="AT3:AV3"/>
    <mergeCell ref="AW3:AW4"/>
  </mergeCells>
  <printOptions/>
  <pageMargins left="0.1968503937007874" right="0" top="0.7874015748031497" bottom="0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7" zoomScalePageLayoutView="0" workbookViewId="0" topLeftCell="A1">
      <selection activeCell="A1" sqref="A1:Q69"/>
    </sheetView>
  </sheetViews>
  <sheetFormatPr defaultColWidth="9.140625" defaultRowHeight="12.75"/>
  <cols>
    <col min="1" max="1" width="10.28125" style="212" customWidth="1"/>
    <col min="2" max="2" width="42.421875" style="147" customWidth="1"/>
    <col min="3" max="3" width="11.421875" style="86" customWidth="1"/>
    <col min="4" max="4" width="7.7109375" style="213" customWidth="1"/>
    <col min="5" max="5" width="7.28125" style="213" customWidth="1"/>
    <col min="6" max="6" width="6.57421875" style="213" customWidth="1"/>
    <col min="7" max="7" width="6.7109375" style="213" customWidth="1"/>
    <col min="8" max="8" width="6.8515625" style="213" customWidth="1"/>
    <col min="9" max="9" width="6.140625" style="214" customWidth="1"/>
    <col min="10" max="17" width="5.7109375" style="86" customWidth="1"/>
    <col min="18" max="16384" width="9.140625" style="86" customWidth="1"/>
  </cols>
  <sheetData>
    <row r="1" spans="1:17" ht="15.75" customHeight="1">
      <c r="A1" s="308" t="s">
        <v>354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20" ht="19.5" thickBo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91"/>
      <c r="S2" s="91"/>
      <c r="T2" s="91"/>
    </row>
    <row r="3" spans="1:17" ht="12.75" customHeight="1">
      <c r="A3" s="309" t="s">
        <v>42</v>
      </c>
      <c r="B3" s="312" t="s">
        <v>140</v>
      </c>
      <c r="C3" s="315" t="s">
        <v>324</v>
      </c>
      <c r="D3" s="318" t="s">
        <v>43</v>
      </c>
      <c r="E3" s="319"/>
      <c r="F3" s="319"/>
      <c r="G3" s="319"/>
      <c r="H3" s="319"/>
      <c r="I3" s="320"/>
      <c r="J3" s="273" t="s">
        <v>292</v>
      </c>
      <c r="K3" s="274"/>
      <c r="L3" s="274"/>
      <c r="M3" s="274"/>
      <c r="N3" s="274"/>
      <c r="O3" s="274"/>
      <c r="P3" s="274"/>
      <c r="Q3" s="275"/>
    </row>
    <row r="4" spans="1:17" ht="15" customHeight="1" thickBot="1">
      <c r="A4" s="310"/>
      <c r="B4" s="313"/>
      <c r="C4" s="316"/>
      <c r="D4" s="321"/>
      <c r="E4" s="322"/>
      <c r="F4" s="322"/>
      <c r="G4" s="322"/>
      <c r="H4" s="322"/>
      <c r="I4" s="323"/>
      <c r="J4" s="276"/>
      <c r="K4" s="277"/>
      <c r="L4" s="277"/>
      <c r="M4" s="277"/>
      <c r="N4" s="277"/>
      <c r="O4" s="277"/>
      <c r="P4" s="277"/>
      <c r="Q4" s="278"/>
    </row>
    <row r="5" spans="1:17" ht="14.25" customHeight="1" thickBot="1">
      <c r="A5" s="310"/>
      <c r="B5" s="313"/>
      <c r="C5" s="316"/>
      <c r="D5" s="283" t="s">
        <v>44</v>
      </c>
      <c r="E5" s="286" t="s">
        <v>293</v>
      </c>
      <c r="F5" s="297" t="s">
        <v>46</v>
      </c>
      <c r="G5" s="298"/>
      <c r="H5" s="298"/>
      <c r="I5" s="299"/>
      <c r="J5" s="306" t="s">
        <v>47</v>
      </c>
      <c r="K5" s="289"/>
      <c r="L5" s="289" t="s">
        <v>48</v>
      </c>
      <c r="M5" s="289"/>
      <c r="N5" s="289" t="s">
        <v>49</v>
      </c>
      <c r="O5" s="289"/>
      <c r="P5" s="289" t="s">
        <v>119</v>
      </c>
      <c r="Q5" s="326"/>
    </row>
    <row r="6" spans="1:17" ht="15" customHeight="1" thickBot="1">
      <c r="A6" s="310"/>
      <c r="B6" s="313"/>
      <c r="C6" s="316"/>
      <c r="D6" s="284"/>
      <c r="E6" s="287"/>
      <c r="F6" s="349" t="s">
        <v>45</v>
      </c>
      <c r="G6" s="352" t="s">
        <v>294</v>
      </c>
      <c r="H6" s="353"/>
      <c r="I6" s="354"/>
      <c r="J6" s="294" t="s">
        <v>340</v>
      </c>
      <c r="K6" s="291" t="s">
        <v>341</v>
      </c>
      <c r="L6" s="291" t="s">
        <v>340</v>
      </c>
      <c r="M6" s="291" t="s">
        <v>342</v>
      </c>
      <c r="N6" s="291" t="s">
        <v>343</v>
      </c>
      <c r="O6" s="291" t="s">
        <v>344</v>
      </c>
      <c r="P6" s="291" t="s">
        <v>345</v>
      </c>
      <c r="Q6" s="330" t="s">
        <v>346</v>
      </c>
    </row>
    <row r="7" spans="1:17" ht="12.75" customHeight="1">
      <c r="A7" s="310"/>
      <c r="B7" s="313"/>
      <c r="C7" s="316"/>
      <c r="D7" s="284"/>
      <c r="E7" s="287"/>
      <c r="F7" s="350"/>
      <c r="G7" s="327" t="s">
        <v>295</v>
      </c>
      <c r="H7" s="303" t="s">
        <v>296</v>
      </c>
      <c r="I7" s="300" t="s">
        <v>297</v>
      </c>
      <c r="J7" s="295"/>
      <c r="K7" s="292"/>
      <c r="L7" s="292"/>
      <c r="M7" s="292"/>
      <c r="N7" s="292"/>
      <c r="O7" s="292"/>
      <c r="P7" s="292"/>
      <c r="Q7" s="331"/>
    </row>
    <row r="8" spans="1:17" ht="12.75" customHeight="1">
      <c r="A8" s="310"/>
      <c r="B8" s="313"/>
      <c r="C8" s="316"/>
      <c r="D8" s="284"/>
      <c r="E8" s="287"/>
      <c r="F8" s="350"/>
      <c r="G8" s="328"/>
      <c r="H8" s="304"/>
      <c r="I8" s="301"/>
      <c r="J8" s="295"/>
      <c r="K8" s="292"/>
      <c r="L8" s="292"/>
      <c r="M8" s="292"/>
      <c r="N8" s="292"/>
      <c r="O8" s="292"/>
      <c r="P8" s="292"/>
      <c r="Q8" s="331"/>
    </row>
    <row r="9" spans="1:17" ht="12.75" customHeight="1">
      <c r="A9" s="310"/>
      <c r="B9" s="313"/>
      <c r="C9" s="316"/>
      <c r="D9" s="284"/>
      <c r="E9" s="287"/>
      <c r="F9" s="350"/>
      <c r="G9" s="328"/>
      <c r="H9" s="304"/>
      <c r="I9" s="301"/>
      <c r="J9" s="295"/>
      <c r="K9" s="292"/>
      <c r="L9" s="292"/>
      <c r="M9" s="292"/>
      <c r="N9" s="292"/>
      <c r="O9" s="292"/>
      <c r="P9" s="292"/>
      <c r="Q9" s="331"/>
    </row>
    <row r="10" spans="1:17" ht="12.75" customHeight="1">
      <c r="A10" s="310"/>
      <c r="B10" s="313"/>
      <c r="C10" s="316"/>
      <c r="D10" s="284"/>
      <c r="E10" s="287"/>
      <c r="F10" s="350"/>
      <c r="G10" s="328"/>
      <c r="H10" s="304"/>
      <c r="I10" s="301"/>
      <c r="J10" s="295"/>
      <c r="K10" s="292"/>
      <c r="L10" s="292"/>
      <c r="M10" s="292"/>
      <c r="N10" s="292"/>
      <c r="O10" s="292"/>
      <c r="P10" s="292"/>
      <c r="Q10" s="331"/>
    </row>
    <row r="11" spans="1:17" ht="8.25" customHeight="1">
      <c r="A11" s="310"/>
      <c r="B11" s="313"/>
      <c r="C11" s="316"/>
      <c r="D11" s="284"/>
      <c r="E11" s="287"/>
      <c r="F11" s="350"/>
      <c r="G11" s="328"/>
      <c r="H11" s="304"/>
      <c r="I11" s="301"/>
      <c r="J11" s="295"/>
      <c r="K11" s="292"/>
      <c r="L11" s="292"/>
      <c r="M11" s="292"/>
      <c r="N11" s="292"/>
      <c r="O11" s="292"/>
      <c r="P11" s="292"/>
      <c r="Q11" s="331"/>
    </row>
    <row r="12" spans="1:17" ht="12.75" customHeight="1">
      <c r="A12" s="310"/>
      <c r="B12" s="313"/>
      <c r="C12" s="316"/>
      <c r="D12" s="284"/>
      <c r="E12" s="287"/>
      <c r="F12" s="350"/>
      <c r="G12" s="328"/>
      <c r="H12" s="304"/>
      <c r="I12" s="301"/>
      <c r="J12" s="295"/>
      <c r="K12" s="292"/>
      <c r="L12" s="292"/>
      <c r="M12" s="292"/>
      <c r="N12" s="292"/>
      <c r="O12" s="292"/>
      <c r="P12" s="292"/>
      <c r="Q12" s="331"/>
    </row>
    <row r="13" spans="1:17" ht="12.75" customHeight="1" thickBot="1">
      <c r="A13" s="311"/>
      <c r="B13" s="314"/>
      <c r="C13" s="317"/>
      <c r="D13" s="285"/>
      <c r="E13" s="288"/>
      <c r="F13" s="351"/>
      <c r="G13" s="329"/>
      <c r="H13" s="305"/>
      <c r="I13" s="302"/>
      <c r="J13" s="296"/>
      <c r="K13" s="293"/>
      <c r="L13" s="293"/>
      <c r="M13" s="293"/>
      <c r="N13" s="293"/>
      <c r="O13" s="293"/>
      <c r="P13" s="293"/>
      <c r="Q13" s="332"/>
    </row>
    <row r="14" spans="1:17" s="103" customFormat="1" ht="15" customHeight="1" thickBot="1">
      <c r="A14" s="92">
        <v>1</v>
      </c>
      <c r="B14" s="93">
        <v>2</v>
      </c>
      <c r="C14" s="94">
        <v>3</v>
      </c>
      <c r="D14" s="95">
        <v>4</v>
      </c>
      <c r="E14" s="96">
        <v>5</v>
      </c>
      <c r="F14" s="96">
        <v>6</v>
      </c>
      <c r="G14" s="97">
        <v>7</v>
      </c>
      <c r="H14" s="98">
        <v>8</v>
      </c>
      <c r="I14" s="99">
        <v>9</v>
      </c>
      <c r="J14" s="100">
        <v>10</v>
      </c>
      <c r="K14" s="101">
        <v>11</v>
      </c>
      <c r="L14" s="101">
        <v>12</v>
      </c>
      <c r="M14" s="101">
        <v>13</v>
      </c>
      <c r="N14" s="101">
        <v>14</v>
      </c>
      <c r="O14" s="101">
        <v>15</v>
      </c>
      <c r="P14" s="101">
        <v>16</v>
      </c>
      <c r="Q14" s="102">
        <v>17</v>
      </c>
    </row>
    <row r="15" spans="1:17" ht="17.25" customHeight="1" thickBot="1">
      <c r="A15" s="104"/>
      <c r="B15" s="105" t="s">
        <v>299</v>
      </c>
      <c r="C15" s="106"/>
      <c r="D15" s="107">
        <f>D16+D21+D25</f>
        <v>4860</v>
      </c>
      <c r="E15" s="108">
        <f>SUM(E16+E21+E25)</f>
        <v>4220</v>
      </c>
      <c r="F15" s="108">
        <f>SUM(F16+F21+F25)</f>
        <v>640</v>
      </c>
      <c r="G15" s="109">
        <f>SUM(G16+G21+G25)</f>
        <v>336</v>
      </c>
      <c r="H15" s="110">
        <f>SUM(H16+H21+H25)</f>
        <v>304</v>
      </c>
      <c r="I15" s="111">
        <f>SUM(I16+I21+I25)</f>
        <v>30</v>
      </c>
      <c r="J15" s="109">
        <f>J16+J21+J25</f>
        <v>80</v>
      </c>
      <c r="K15" s="112">
        <f aca="true" t="shared" si="0" ref="K15:Q15">K16+K21+K25</f>
        <v>80</v>
      </c>
      <c r="L15" s="110">
        <f>L16+L21+L25</f>
        <v>80</v>
      </c>
      <c r="M15" s="112">
        <f>M16+M21+M25</f>
        <v>80</v>
      </c>
      <c r="N15" s="112">
        <f t="shared" si="0"/>
        <v>80</v>
      </c>
      <c r="O15" s="112">
        <f t="shared" si="0"/>
        <v>80</v>
      </c>
      <c r="P15" s="112">
        <f t="shared" si="0"/>
        <v>80</v>
      </c>
      <c r="Q15" s="113">
        <f t="shared" si="0"/>
        <v>80</v>
      </c>
    </row>
    <row r="16" spans="1:18" ht="27" customHeight="1" thickBot="1">
      <c r="A16" s="104" t="s">
        <v>50</v>
      </c>
      <c r="B16" s="105" t="s">
        <v>244</v>
      </c>
      <c r="C16" s="106"/>
      <c r="D16" s="107">
        <f>SUM(D17:D20)</f>
        <v>684</v>
      </c>
      <c r="E16" s="108">
        <f aca="true" t="shared" si="1" ref="E16:Q16">SUM(E17:E20)</f>
        <v>620</v>
      </c>
      <c r="F16" s="108">
        <f t="shared" si="1"/>
        <v>64</v>
      </c>
      <c r="G16" s="109">
        <f t="shared" si="1"/>
        <v>48</v>
      </c>
      <c r="H16" s="110">
        <f t="shared" si="1"/>
        <v>16</v>
      </c>
      <c r="I16" s="111">
        <f t="shared" si="1"/>
        <v>0</v>
      </c>
      <c r="J16" s="109">
        <f t="shared" si="1"/>
        <v>22</v>
      </c>
      <c r="K16" s="110">
        <f t="shared" si="1"/>
        <v>18</v>
      </c>
      <c r="L16" s="110">
        <f t="shared" si="1"/>
        <v>4</v>
      </c>
      <c r="M16" s="110">
        <f t="shared" si="1"/>
        <v>4</v>
      </c>
      <c r="N16" s="110">
        <f t="shared" si="1"/>
        <v>4</v>
      </c>
      <c r="O16" s="110">
        <f t="shared" si="1"/>
        <v>4</v>
      </c>
      <c r="P16" s="110">
        <f t="shared" si="1"/>
        <v>4</v>
      </c>
      <c r="Q16" s="111">
        <f t="shared" si="1"/>
        <v>4</v>
      </c>
      <c r="R16" s="114"/>
    </row>
    <row r="17" spans="1:17" ht="12.75">
      <c r="A17" s="115" t="s">
        <v>51</v>
      </c>
      <c r="B17" s="116" t="s">
        <v>67</v>
      </c>
      <c r="C17" s="117" t="s">
        <v>326</v>
      </c>
      <c r="D17" s="118">
        <v>62</v>
      </c>
      <c r="E17" s="119">
        <f>D17-F17</f>
        <v>48</v>
      </c>
      <c r="F17" s="119">
        <f>SUM(J17:Q17)</f>
        <v>14</v>
      </c>
      <c r="G17" s="120">
        <f aca="true" t="shared" si="2" ref="G17:G23">F17-H17</f>
        <v>14</v>
      </c>
      <c r="H17" s="121"/>
      <c r="I17" s="122"/>
      <c r="J17" s="123">
        <v>7</v>
      </c>
      <c r="K17" s="124">
        <v>7</v>
      </c>
      <c r="L17" s="124"/>
      <c r="M17" s="124"/>
      <c r="N17" s="124"/>
      <c r="O17" s="124"/>
      <c r="P17" s="124"/>
      <c r="Q17" s="125"/>
    </row>
    <row r="18" spans="1:17" ht="12.75">
      <c r="A18" s="126" t="s">
        <v>52</v>
      </c>
      <c r="B18" s="127" t="s">
        <v>68</v>
      </c>
      <c r="C18" s="128" t="s">
        <v>326</v>
      </c>
      <c r="D18" s="129">
        <v>62</v>
      </c>
      <c r="E18" s="130">
        <f>D18-F18</f>
        <v>48</v>
      </c>
      <c r="F18" s="130">
        <f>SUM(J18:Q18)</f>
        <v>14</v>
      </c>
      <c r="G18" s="131">
        <f t="shared" si="2"/>
        <v>14</v>
      </c>
      <c r="H18" s="132"/>
      <c r="I18" s="133"/>
      <c r="J18" s="134">
        <v>7</v>
      </c>
      <c r="K18" s="87">
        <v>7</v>
      </c>
      <c r="L18" s="87"/>
      <c r="M18" s="87"/>
      <c r="N18" s="87"/>
      <c r="O18" s="87"/>
      <c r="P18" s="87"/>
      <c r="Q18" s="135"/>
    </row>
    <row r="19" spans="1:17" ht="12.75">
      <c r="A19" s="126" t="s">
        <v>53</v>
      </c>
      <c r="B19" s="127" t="s">
        <v>69</v>
      </c>
      <c r="C19" s="90" t="s">
        <v>327</v>
      </c>
      <c r="D19" s="129">
        <v>200</v>
      </c>
      <c r="E19" s="130">
        <f>D19-F19</f>
        <v>168</v>
      </c>
      <c r="F19" s="130">
        <f>SUM(J19:Q19)</f>
        <v>32</v>
      </c>
      <c r="G19" s="131">
        <f t="shared" si="2"/>
        <v>16</v>
      </c>
      <c r="H19" s="132">
        <v>16</v>
      </c>
      <c r="I19" s="133"/>
      <c r="J19" s="134">
        <v>4</v>
      </c>
      <c r="K19" s="87">
        <v>4</v>
      </c>
      <c r="L19" s="87">
        <v>4</v>
      </c>
      <c r="M19" s="87">
        <v>4</v>
      </c>
      <c r="N19" s="87">
        <v>4</v>
      </c>
      <c r="O19" s="87">
        <v>4</v>
      </c>
      <c r="P19" s="87">
        <v>4</v>
      </c>
      <c r="Q19" s="135">
        <v>4</v>
      </c>
    </row>
    <row r="20" spans="1:17" ht="13.5" thickBot="1">
      <c r="A20" s="136" t="s">
        <v>54</v>
      </c>
      <c r="B20" s="137" t="s">
        <v>70</v>
      </c>
      <c r="C20" s="138" t="s">
        <v>325</v>
      </c>
      <c r="D20" s="139">
        <v>360</v>
      </c>
      <c r="E20" s="140">
        <f>D20-F20</f>
        <v>356</v>
      </c>
      <c r="F20" s="140">
        <f>SUM(J20:Q20)</f>
        <v>4</v>
      </c>
      <c r="G20" s="141">
        <f t="shared" si="2"/>
        <v>4</v>
      </c>
      <c r="H20" s="142"/>
      <c r="I20" s="143"/>
      <c r="J20" s="144">
        <v>4</v>
      </c>
      <c r="K20" s="145"/>
      <c r="L20" s="145"/>
      <c r="M20" s="145"/>
      <c r="N20" s="145"/>
      <c r="O20" s="145"/>
      <c r="P20" s="145"/>
      <c r="Q20" s="146"/>
    </row>
    <row r="21" spans="1:17" s="147" customFormat="1" ht="27" customHeight="1" thickBot="1">
      <c r="A21" s="104" t="s">
        <v>55</v>
      </c>
      <c r="B21" s="105" t="s">
        <v>300</v>
      </c>
      <c r="C21" s="106"/>
      <c r="D21" s="107">
        <f>SUM(D22:D24)</f>
        <v>213</v>
      </c>
      <c r="E21" s="108">
        <f aca="true" t="shared" si="3" ref="E21:Q21">SUM(E22:E24)</f>
        <v>155</v>
      </c>
      <c r="F21" s="108">
        <f t="shared" si="3"/>
        <v>58</v>
      </c>
      <c r="G21" s="109">
        <f t="shared" si="3"/>
        <v>29</v>
      </c>
      <c r="H21" s="110">
        <f t="shared" si="3"/>
        <v>29</v>
      </c>
      <c r="I21" s="111">
        <f t="shared" si="3"/>
        <v>0</v>
      </c>
      <c r="J21" s="109">
        <f t="shared" si="3"/>
        <v>32</v>
      </c>
      <c r="K21" s="110">
        <f t="shared" si="3"/>
        <v>26</v>
      </c>
      <c r="L21" s="110">
        <f t="shared" si="3"/>
        <v>0</v>
      </c>
      <c r="M21" s="110">
        <f t="shared" si="3"/>
        <v>0</v>
      </c>
      <c r="N21" s="110">
        <f t="shared" si="3"/>
        <v>0</v>
      </c>
      <c r="O21" s="110">
        <f t="shared" si="3"/>
        <v>0</v>
      </c>
      <c r="P21" s="110">
        <f t="shared" si="3"/>
        <v>0</v>
      </c>
      <c r="Q21" s="111">
        <f t="shared" si="3"/>
        <v>0</v>
      </c>
    </row>
    <row r="22" spans="1:17" ht="13.5" customHeight="1">
      <c r="A22" s="115" t="s">
        <v>108</v>
      </c>
      <c r="B22" s="148" t="s">
        <v>107</v>
      </c>
      <c r="C22" s="149" t="s">
        <v>298</v>
      </c>
      <c r="D22" s="118">
        <v>99</v>
      </c>
      <c r="E22" s="119">
        <f>D22-F22</f>
        <v>77</v>
      </c>
      <c r="F22" s="119">
        <f>SUM(J22:Q22)</f>
        <v>22</v>
      </c>
      <c r="G22" s="120">
        <f t="shared" si="2"/>
        <v>11</v>
      </c>
      <c r="H22" s="121">
        <f>F22/2</f>
        <v>11</v>
      </c>
      <c r="I22" s="122"/>
      <c r="J22" s="123">
        <v>12</v>
      </c>
      <c r="K22" s="124">
        <v>10</v>
      </c>
      <c r="L22" s="124"/>
      <c r="M22" s="124"/>
      <c r="N22" s="124"/>
      <c r="O22" s="124"/>
      <c r="P22" s="124"/>
      <c r="Q22" s="125"/>
    </row>
    <row r="23" spans="1:17" ht="13.5" customHeight="1">
      <c r="A23" s="126" t="s">
        <v>126</v>
      </c>
      <c r="B23" s="150" t="s">
        <v>239</v>
      </c>
      <c r="C23" s="90" t="s">
        <v>298</v>
      </c>
      <c r="D23" s="129">
        <v>60</v>
      </c>
      <c r="E23" s="130">
        <f>D23-F23</f>
        <v>40</v>
      </c>
      <c r="F23" s="130">
        <f>SUM(J23:Q23)</f>
        <v>20</v>
      </c>
      <c r="G23" s="131">
        <f t="shared" si="2"/>
        <v>10</v>
      </c>
      <c r="H23" s="132">
        <f>F23/2</f>
        <v>10</v>
      </c>
      <c r="I23" s="133"/>
      <c r="J23" s="134">
        <v>10</v>
      </c>
      <c r="K23" s="87">
        <v>10</v>
      </c>
      <c r="L23" s="87"/>
      <c r="M23" s="87"/>
      <c r="N23" s="87"/>
      <c r="O23" s="87"/>
      <c r="P23" s="87"/>
      <c r="Q23" s="135"/>
    </row>
    <row r="24" spans="1:17" ht="12" customHeight="1" thickBot="1">
      <c r="A24" s="136" t="s">
        <v>238</v>
      </c>
      <c r="B24" s="137" t="s">
        <v>145</v>
      </c>
      <c r="C24" s="151" t="s">
        <v>298</v>
      </c>
      <c r="D24" s="139">
        <v>54</v>
      </c>
      <c r="E24" s="140">
        <f>D24-F24</f>
        <v>38</v>
      </c>
      <c r="F24" s="140">
        <f>SUM(J24:Q24)</f>
        <v>16</v>
      </c>
      <c r="G24" s="152">
        <f>F24-H24</f>
        <v>8</v>
      </c>
      <c r="H24" s="142">
        <f>F24/2</f>
        <v>8</v>
      </c>
      <c r="I24" s="143"/>
      <c r="J24" s="144">
        <v>10</v>
      </c>
      <c r="K24" s="145">
        <v>6</v>
      </c>
      <c r="L24" s="145"/>
      <c r="M24" s="145"/>
      <c r="N24" s="145"/>
      <c r="O24" s="145"/>
      <c r="P24" s="145"/>
      <c r="Q24" s="146"/>
    </row>
    <row r="25" spans="1:17" ht="14.25" customHeight="1" thickBot="1">
      <c r="A25" s="104" t="s">
        <v>56</v>
      </c>
      <c r="B25" s="105" t="s">
        <v>260</v>
      </c>
      <c r="C25" s="106"/>
      <c r="D25" s="107">
        <f aca="true" t="shared" si="4" ref="D25:Q25">SUM(D26+D37)</f>
        <v>3963</v>
      </c>
      <c r="E25" s="108">
        <f t="shared" si="4"/>
        <v>3445</v>
      </c>
      <c r="F25" s="108">
        <f t="shared" si="4"/>
        <v>518</v>
      </c>
      <c r="G25" s="109">
        <f t="shared" si="4"/>
        <v>259</v>
      </c>
      <c r="H25" s="110">
        <f t="shared" si="4"/>
        <v>259</v>
      </c>
      <c r="I25" s="111">
        <f t="shared" si="4"/>
        <v>30</v>
      </c>
      <c r="J25" s="109">
        <f>SUM(J26+J37)</f>
        <v>26</v>
      </c>
      <c r="K25" s="112">
        <f t="shared" si="4"/>
        <v>36</v>
      </c>
      <c r="L25" s="112">
        <f t="shared" si="4"/>
        <v>76</v>
      </c>
      <c r="M25" s="112">
        <f t="shared" si="4"/>
        <v>76</v>
      </c>
      <c r="N25" s="112">
        <f t="shared" si="4"/>
        <v>76</v>
      </c>
      <c r="O25" s="112">
        <f t="shared" si="4"/>
        <v>76</v>
      </c>
      <c r="P25" s="110">
        <f>SUM(P26+P37)</f>
        <v>76</v>
      </c>
      <c r="Q25" s="113">
        <f t="shared" si="4"/>
        <v>76</v>
      </c>
    </row>
    <row r="26" spans="1:17" ht="14.25" customHeight="1" thickBot="1">
      <c r="A26" s="104" t="s">
        <v>57</v>
      </c>
      <c r="B26" s="105" t="s">
        <v>109</v>
      </c>
      <c r="C26" s="106"/>
      <c r="D26" s="107">
        <f>SUM(D27:D36)</f>
        <v>1470</v>
      </c>
      <c r="E26" s="108">
        <f aca="true" t="shared" si="5" ref="E26:Q26">SUM(E27:E36)</f>
        <v>1230</v>
      </c>
      <c r="F26" s="108">
        <f t="shared" si="5"/>
        <v>240</v>
      </c>
      <c r="G26" s="109">
        <f t="shared" si="5"/>
        <v>120</v>
      </c>
      <c r="H26" s="110">
        <f t="shared" si="5"/>
        <v>120</v>
      </c>
      <c r="I26" s="111">
        <f t="shared" si="5"/>
        <v>0</v>
      </c>
      <c r="J26" s="109">
        <f t="shared" si="5"/>
        <v>26</v>
      </c>
      <c r="K26" s="110">
        <f t="shared" si="5"/>
        <v>36</v>
      </c>
      <c r="L26" s="110">
        <f t="shared" si="5"/>
        <v>62</v>
      </c>
      <c r="M26" s="110">
        <f t="shared" si="5"/>
        <v>56</v>
      </c>
      <c r="N26" s="110">
        <f t="shared" si="5"/>
        <v>20</v>
      </c>
      <c r="O26" s="110">
        <f t="shared" si="5"/>
        <v>20</v>
      </c>
      <c r="P26" s="110">
        <f t="shared" si="5"/>
        <v>10</v>
      </c>
      <c r="Q26" s="111">
        <f t="shared" si="5"/>
        <v>10</v>
      </c>
    </row>
    <row r="27" spans="1:17" ht="12" customHeight="1">
      <c r="A27" s="153" t="s">
        <v>58</v>
      </c>
      <c r="B27" s="148" t="s">
        <v>124</v>
      </c>
      <c r="C27" s="149" t="s">
        <v>328</v>
      </c>
      <c r="D27" s="118">
        <v>202.5</v>
      </c>
      <c r="E27" s="119">
        <f aca="true" t="shared" si="6" ref="E27:E36">D27-F27</f>
        <v>168.5</v>
      </c>
      <c r="F27" s="119">
        <f>SUM(J27:Q27)</f>
        <v>34</v>
      </c>
      <c r="G27" s="120">
        <f>F27-H27</f>
        <v>17</v>
      </c>
      <c r="H27" s="121">
        <f>F27/2</f>
        <v>17</v>
      </c>
      <c r="I27" s="122"/>
      <c r="J27" s="123"/>
      <c r="K27" s="124">
        <v>8</v>
      </c>
      <c r="L27" s="124">
        <v>12</v>
      </c>
      <c r="M27" s="124">
        <v>14</v>
      </c>
      <c r="N27" s="124"/>
      <c r="O27" s="124"/>
      <c r="P27" s="124"/>
      <c r="Q27" s="125"/>
    </row>
    <row r="28" spans="1:17" ht="13.5" customHeight="1">
      <c r="A28" s="154" t="s">
        <v>59</v>
      </c>
      <c r="B28" s="150" t="s">
        <v>237</v>
      </c>
      <c r="C28" s="90" t="s">
        <v>302</v>
      </c>
      <c r="D28" s="129">
        <v>199.5</v>
      </c>
      <c r="E28" s="130">
        <f t="shared" si="6"/>
        <v>167.5</v>
      </c>
      <c r="F28" s="130">
        <f aca="true" t="shared" si="7" ref="F28:F36">SUM(J28:Q28)</f>
        <v>32</v>
      </c>
      <c r="G28" s="131">
        <f aca="true" t="shared" si="8" ref="G28:G34">F28-H28</f>
        <v>16</v>
      </c>
      <c r="H28" s="132">
        <f aca="true" t="shared" si="9" ref="H28:H36">F28/2</f>
        <v>16</v>
      </c>
      <c r="I28" s="133"/>
      <c r="J28" s="134"/>
      <c r="K28" s="87"/>
      <c r="L28" s="87">
        <v>12</v>
      </c>
      <c r="M28" s="87">
        <v>20</v>
      </c>
      <c r="N28" s="87"/>
      <c r="O28" s="87"/>
      <c r="P28" s="87"/>
      <c r="Q28" s="135"/>
    </row>
    <row r="29" spans="1:17" ht="15.75" customHeight="1">
      <c r="A29" s="154" t="s">
        <v>60</v>
      </c>
      <c r="B29" s="150" t="s">
        <v>236</v>
      </c>
      <c r="C29" s="128" t="s">
        <v>326</v>
      </c>
      <c r="D29" s="129">
        <v>102</v>
      </c>
      <c r="E29" s="130">
        <f t="shared" si="6"/>
        <v>78</v>
      </c>
      <c r="F29" s="130">
        <f t="shared" si="7"/>
        <v>24</v>
      </c>
      <c r="G29" s="131">
        <f t="shared" si="8"/>
        <v>12</v>
      </c>
      <c r="H29" s="132">
        <f t="shared" si="9"/>
        <v>12</v>
      </c>
      <c r="I29" s="133"/>
      <c r="J29" s="134">
        <v>12</v>
      </c>
      <c r="K29" s="87">
        <v>12</v>
      </c>
      <c r="L29" s="87"/>
      <c r="M29" s="87"/>
      <c r="N29" s="87"/>
      <c r="O29" s="87"/>
      <c r="P29" s="87"/>
      <c r="Q29" s="135"/>
    </row>
    <row r="30" spans="1:17" ht="12.75">
      <c r="A30" s="154" t="s">
        <v>120</v>
      </c>
      <c r="B30" s="150" t="s">
        <v>162</v>
      </c>
      <c r="C30" s="128" t="s">
        <v>326</v>
      </c>
      <c r="D30" s="129">
        <v>102</v>
      </c>
      <c r="E30" s="130">
        <f t="shared" si="6"/>
        <v>78</v>
      </c>
      <c r="F30" s="130">
        <f t="shared" si="7"/>
        <v>24</v>
      </c>
      <c r="G30" s="131">
        <f t="shared" si="8"/>
        <v>12</v>
      </c>
      <c r="H30" s="132">
        <f t="shared" si="9"/>
        <v>12</v>
      </c>
      <c r="I30" s="133"/>
      <c r="J30" s="134">
        <v>14</v>
      </c>
      <c r="K30" s="87">
        <v>10</v>
      </c>
      <c r="L30" s="87"/>
      <c r="M30" s="87"/>
      <c r="N30" s="87"/>
      <c r="O30" s="87"/>
      <c r="P30" s="87"/>
      <c r="Q30" s="135"/>
    </row>
    <row r="31" spans="1:17" ht="12.75">
      <c r="A31" s="126" t="s">
        <v>121</v>
      </c>
      <c r="B31" s="150" t="s">
        <v>235</v>
      </c>
      <c r="C31" s="90" t="s">
        <v>303</v>
      </c>
      <c r="D31" s="129">
        <v>108</v>
      </c>
      <c r="E31" s="130">
        <f t="shared" si="6"/>
        <v>88</v>
      </c>
      <c r="F31" s="130">
        <f t="shared" si="7"/>
        <v>20</v>
      </c>
      <c r="G31" s="131">
        <f t="shared" si="8"/>
        <v>10</v>
      </c>
      <c r="H31" s="132">
        <f t="shared" si="9"/>
        <v>10</v>
      </c>
      <c r="I31" s="133"/>
      <c r="J31" s="134"/>
      <c r="K31" s="87"/>
      <c r="L31" s="87"/>
      <c r="M31" s="87"/>
      <c r="N31" s="87">
        <v>10</v>
      </c>
      <c r="O31" s="87">
        <v>10</v>
      </c>
      <c r="P31" s="87"/>
      <c r="Q31" s="135"/>
    </row>
    <row r="32" spans="1:17" ht="15" customHeight="1">
      <c r="A32" s="126" t="s">
        <v>122</v>
      </c>
      <c r="B32" s="150" t="s">
        <v>234</v>
      </c>
      <c r="C32" s="90" t="s">
        <v>301</v>
      </c>
      <c r="D32" s="129">
        <v>180</v>
      </c>
      <c r="E32" s="130">
        <f t="shared" si="6"/>
        <v>154</v>
      </c>
      <c r="F32" s="130">
        <f t="shared" si="7"/>
        <v>26</v>
      </c>
      <c r="G32" s="131">
        <f t="shared" si="8"/>
        <v>13</v>
      </c>
      <c r="H32" s="132">
        <f t="shared" si="9"/>
        <v>13</v>
      </c>
      <c r="I32" s="133"/>
      <c r="J32" s="134"/>
      <c r="K32" s="87"/>
      <c r="L32" s="87">
        <v>12</v>
      </c>
      <c r="M32" s="87">
        <v>14</v>
      </c>
      <c r="N32" s="87"/>
      <c r="O32" s="87"/>
      <c r="P32" s="87"/>
      <c r="Q32" s="135"/>
    </row>
    <row r="33" spans="1:17" ht="12.75">
      <c r="A33" s="126" t="s">
        <v>233</v>
      </c>
      <c r="B33" s="150" t="s">
        <v>163</v>
      </c>
      <c r="C33" s="90" t="s">
        <v>329</v>
      </c>
      <c r="D33" s="129">
        <v>117</v>
      </c>
      <c r="E33" s="130">
        <f t="shared" si="6"/>
        <v>95</v>
      </c>
      <c r="F33" s="130">
        <f t="shared" si="7"/>
        <v>22</v>
      </c>
      <c r="G33" s="131">
        <f t="shared" si="8"/>
        <v>11</v>
      </c>
      <c r="H33" s="132">
        <f t="shared" si="9"/>
        <v>11</v>
      </c>
      <c r="I33" s="133"/>
      <c r="J33" s="134"/>
      <c r="K33" s="87"/>
      <c r="L33" s="87">
        <v>14</v>
      </c>
      <c r="M33" s="87">
        <v>8</v>
      </c>
      <c r="N33" s="87"/>
      <c r="O33" s="87"/>
      <c r="P33" s="87"/>
      <c r="Q33" s="135"/>
    </row>
    <row r="34" spans="1:17" ht="25.5">
      <c r="A34" s="126" t="s">
        <v>114</v>
      </c>
      <c r="B34" s="150" t="s">
        <v>232</v>
      </c>
      <c r="C34" s="90" t="s">
        <v>347</v>
      </c>
      <c r="D34" s="129">
        <v>213</v>
      </c>
      <c r="E34" s="130">
        <f t="shared" si="6"/>
        <v>193</v>
      </c>
      <c r="F34" s="130">
        <f t="shared" si="7"/>
        <v>20</v>
      </c>
      <c r="G34" s="131">
        <f t="shared" si="8"/>
        <v>10</v>
      </c>
      <c r="H34" s="132">
        <f t="shared" si="9"/>
        <v>10</v>
      </c>
      <c r="I34" s="133"/>
      <c r="J34" s="134"/>
      <c r="K34" s="87"/>
      <c r="L34" s="87"/>
      <c r="M34" s="87"/>
      <c r="N34" s="87"/>
      <c r="O34" s="87"/>
      <c r="P34" s="87">
        <v>10</v>
      </c>
      <c r="Q34" s="135">
        <v>10</v>
      </c>
    </row>
    <row r="35" spans="1:17" ht="12.75">
      <c r="A35" s="126" t="s">
        <v>115</v>
      </c>
      <c r="B35" s="150" t="s">
        <v>231</v>
      </c>
      <c r="C35" s="90" t="s">
        <v>353</v>
      </c>
      <c r="D35" s="129">
        <v>144</v>
      </c>
      <c r="E35" s="130">
        <f t="shared" si="6"/>
        <v>124</v>
      </c>
      <c r="F35" s="130">
        <f t="shared" si="7"/>
        <v>20</v>
      </c>
      <c r="G35" s="131">
        <f>F35-H35</f>
        <v>10</v>
      </c>
      <c r="H35" s="132">
        <f t="shared" si="9"/>
        <v>10</v>
      </c>
      <c r="I35" s="133"/>
      <c r="J35" s="134"/>
      <c r="K35" s="87"/>
      <c r="L35" s="87"/>
      <c r="M35" s="87"/>
      <c r="N35" s="87">
        <v>10</v>
      </c>
      <c r="O35" s="87">
        <v>10</v>
      </c>
      <c r="P35" s="87"/>
      <c r="Q35" s="135"/>
    </row>
    <row r="36" spans="1:17" ht="12.75" customHeight="1" thickBot="1">
      <c r="A36" s="155" t="s">
        <v>127</v>
      </c>
      <c r="B36" s="156" t="s">
        <v>164</v>
      </c>
      <c r="C36" s="89" t="s">
        <v>301</v>
      </c>
      <c r="D36" s="157">
        <v>102</v>
      </c>
      <c r="E36" s="158">
        <f t="shared" si="6"/>
        <v>84</v>
      </c>
      <c r="F36" s="158">
        <f t="shared" si="7"/>
        <v>18</v>
      </c>
      <c r="G36" s="159">
        <f>F36-H36</f>
        <v>9</v>
      </c>
      <c r="H36" s="160">
        <f t="shared" si="9"/>
        <v>9</v>
      </c>
      <c r="I36" s="161"/>
      <c r="J36" s="162"/>
      <c r="K36" s="88">
        <v>6</v>
      </c>
      <c r="L36" s="88">
        <v>12</v>
      </c>
      <c r="M36" s="88"/>
      <c r="N36" s="88"/>
      <c r="O36" s="88"/>
      <c r="P36" s="88"/>
      <c r="Q36" s="163"/>
    </row>
    <row r="37" spans="1:17" s="167" customFormat="1" ht="15" customHeight="1" thickBot="1">
      <c r="A37" s="104" t="s">
        <v>61</v>
      </c>
      <c r="B37" s="164" t="s">
        <v>110</v>
      </c>
      <c r="C37" s="165"/>
      <c r="D37" s="107">
        <f aca="true" t="shared" si="10" ref="D37:P37">SUM(D38+D42+D46+D50)</f>
        <v>2493</v>
      </c>
      <c r="E37" s="108">
        <f t="shared" si="10"/>
        <v>2215</v>
      </c>
      <c r="F37" s="108">
        <f t="shared" si="10"/>
        <v>278</v>
      </c>
      <c r="G37" s="109">
        <f t="shared" si="10"/>
        <v>139</v>
      </c>
      <c r="H37" s="110">
        <f t="shared" si="10"/>
        <v>139</v>
      </c>
      <c r="I37" s="111">
        <f t="shared" si="10"/>
        <v>30</v>
      </c>
      <c r="J37" s="166">
        <f t="shared" si="10"/>
        <v>0</v>
      </c>
      <c r="K37" s="112">
        <f t="shared" si="10"/>
        <v>0</v>
      </c>
      <c r="L37" s="112">
        <f t="shared" si="10"/>
        <v>14</v>
      </c>
      <c r="M37" s="112">
        <f t="shared" si="10"/>
        <v>20</v>
      </c>
      <c r="N37" s="112">
        <f t="shared" si="10"/>
        <v>56</v>
      </c>
      <c r="O37" s="112">
        <f t="shared" si="10"/>
        <v>56</v>
      </c>
      <c r="P37" s="112">
        <f t="shared" si="10"/>
        <v>66</v>
      </c>
      <c r="Q37" s="111">
        <f>SUM(Q38+Q42+Q46+Q50)</f>
        <v>66</v>
      </c>
    </row>
    <row r="38" spans="1:17" ht="27" customHeight="1" thickBot="1">
      <c r="A38" s="104" t="s">
        <v>62</v>
      </c>
      <c r="B38" s="164" t="s">
        <v>230</v>
      </c>
      <c r="C38" s="106" t="s">
        <v>304</v>
      </c>
      <c r="D38" s="168">
        <f>D39</f>
        <v>750</v>
      </c>
      <c r="E38" s="169">
        <f aca="true" t="shared" si="11" ref="E38:Q38">E39</f>
        <v>678</v>
      </c>
      <c r="F38" s="169">
        <f t="shared" si="11"/>
        <v>72</v>
      </c>
      <c r="G38" s="170">
        <f t="shared" si="11"/>
        <v>36</v>
      </c>
      <c r="H38" s="171">
        <f t="shared" si="11"/>
        <v>36</v>
      </c>
      <c r="I38" s="172">
        <f t="shared" si="11"/>
        <v>30</v>
      </c>
      <c r="J38" s="170">
        <f t="shared" si="11"/>
        <v>0</v>
      </c>
      <c r="K38" s="171">
        <f t="shared" si="11"/>
        <v>0</v>
      </c>
      <c r="L38" s="171">
        <f t="shared" si="11"/>
        <v>0</v>
      </c>
      <c r="M38" s="171">
        <f t="shared" si="11"/>
        <v>0</v>
      </c>
      <c r="N38" s="171">
        <f t="shared" si="11"/>
        <v>20</v>
      </c>
      <c r="O38" s="171">
        <f t="shared" si="11"/>
        <v>20</v>
      </c>
      <c r="P38" s="171">
        <f t="shared" si="11"/>
        <v>20</v>
      </c>
      <c r="Q38" s="172">
        <f t="shared" si="11"/>
        <v>12</v>
      </c>
    </row>
    <row r="39" spans="1:17" ht="25.5">
      <c r="A39" s="115" t="s">
        <v>63</v>
      </c>
      <c r="B39" s="148" t="s">
        <v>229</v>
      </c>
      <c r="C39" s="149" t="s">
        <v>330</v>
      </c>
      <c r="D39" s="118">
        <v>750</v>
      </c>
      <c r="E39" s="119">
        <f>D39-F39</f>
        <v>678</v>
      </c>
      <c r="F39" s="119">
        <f>SUM(J39:Q39)</f>
        <v>72</v>
      </c>
      <c r="G39" s="120">
        <f>F39-H39</f>
        <v>36</v>
      </c>
      <c r="H39" s="121">
        <f>F39/2</f>
        <v>36</v>
      </c>
      <c r="I39" s="122">
        <v>30</v>
      </c>
      <c r="J39" s="123"/>
      <c r="K39" s="124"/>
      <c r="L39" s="124"/>
      <c r="M39" s="124"/>
      <c r="N39" s="124">
        <v>20</v>
      </c>
      <c r="O39" s="124">
        <v>20</v>
      </c>
      <c r="P39" s="124">
        <v>20</v>
      </c>
      <c r="Q39" s="125">
        <v>12</v>
      </c>
    </row>
    <row r="40" spans="1:17" ht="17.25" customHeight="1">
      <c r="A40" s="126" t="s">
        <v>305</v>
      </c>
      <c r="B40" s="150" t="s">
        <v>23</v>
      </c>
      <c r="C40" s="90"/>
      <c r="D40" s="129"/>
      <c r="E40" s="130"/>
      <c r="F40" s="130">
        <f>SUM(J40:Q40)</f>
        <v>0</v>
      </c>
      <c r="G40" s="131"/>
      <c r="H40" s="132"/>
      <c r="I40" s="133"/>
      <c r="J40" s="134"/>
      <c r="K40" s="87"/>
      <c r="L40" s="87"/>
      <c r="M40" s="87"/>
      <c r="N40" s="87"/>
      <c r="O40" s="87"/>
      <c r="P40" s="87"/>
      <c r="Q40" s="135"/>
    </row>
    <row r="41" spans="1:17" ht="26.25" thickBot="1">
      <c r="A41" s="155" t="s">
        <v>165</v>
      </c>
      <c r="B41" s="173" t="s">
        <v>116</v>
      </c>
      <c r="C41" s="89" t="s">
        <v>337</v>
      </c>
      <c r="D41" s="157"/>
      <c r="E41" s="158"/>
      <c r="F41" s="158">
        <f>SUM(J41:Q41)</f>
        <v>252</v>
      </c>
      <c r="G41" s="159"/>
      <c r="H41" s="160"/>
      <c r="I41" s="161"/>
      <c r="J41" s="162"/>
      <c r="K41" s="88"/>
      <c r="L41" s="88"/>
      <c r="M41" s="88"/>
      <c r="N41" s="88"/>
      <c r="O41" s="88">
        <v>216</v>
      </c>
      <c r="P41" s="88">
        <v>36</v>
      </c>
      <c r="Q41" s="163"/>
    </row>
    <row r="42" spans="1:17" ht="29.25" customHeight="1" thickBot="1">
      <c r="A42" s="104" t="s">
        <v>64</v>
      </c>
      <c r="B42" s="164" t="s">
        <v>228</v>
      </c>
      <c r="C42" s="106" t="s">
        <v>169</v>
      </c>
      <c r="D42" s="168">
        <f aca="true" t="shared" si="12" ref="D42:Q42">SUM(D43)</f>
        <v>540</v>
      </c>
      <c r="E42" s="169">
        <f t="shared" si="12"/>
        <v>462</v>
      </c>
      <c r="F42" s="169">
        <f t="shared" si="12"/>
        <v>78</v>
      </c>
      <c r="G42" s="170">
        <f t="shared" si="12"/>
        <v>39</v>
      </c>
      <c r="H42" s="171">
        <f t="shared" si="12"/>
        <v>39</v>
      </c>
      <c r="I42" s="172">
        <f t="shared" si="12"/>
        <v>0</v>
      </c>
      <c r="J42" s="174">
        <f t="shared" si="12"/>
        <v>0</v>
      </c>
      <c r="K42" s="175">
        <f t="shared" si="12"/>
        <v>0</v>
      </c>
      <c r="L42" s="175">
        <f t="shared" si="12"/>
        <v>0</v>
      </c>
      <c r="M42" s="175">
        <f t="shared" si="12"/>
        <v>0</v>
      </c>
      <c r="N42" s="175">
        <f t="shared" si="12"/>
        <v>20</v>
      </c>
      <c r="O42" s="175">
        <f t="shared" si="12"/>
        <v>18</v>
      </c>
      <c r="P42" s="175">
        <f t="shared" si="12"/>
        <v>14</v>
      </c>
      <c r="Q42" s="176">
        <f t="shared" si="12"/>
        <v>26</v>
      </c>
    </row>
    <row r="43" spans="1:17" ht="31.5" customHeight="1">
      <c r="A43" s="153" t="s">
        <v>111</v>
      </c>
      <c r="B43" s="148" t="s">
        <v>227</v>
      </c>
      <c r="C43" s="149" t="s">
        <v>331</v>
      </c>
      <c r="D43" s="118">
        <v>540</v>
      </c>
      <c r="E43" s="119">
        <f>D43-F43</f>
        <v>462</v>
      </c>
      <c r="F43" s="119">
        <f>SUM(J43:Q43)</f>
        <v>78</v>
      </c>
      <c r="G43" s="120">
        <f>F43-H43-I43</f>
        <v>39</v>
      </c>
      <c r="H43" s="121">
        <f>F43/2</f>
        <v>39</v>
      </c>
      <c r="I43" s="122"/>
      <c r="J43" s="123"/>
      <c r="K43" s="124"/>
      <c r="L43" s="124"/>
      <c r="M43" s="124"/>
      <c r="N43" s="124">
        <v>20</v>
      </c>
      <c r="O43" s="124">
        <v>18</v>
      </c>
      <c r="P43" s="124">
        <v>14</v>
      </c>
      <c r="Q43" s="125">
        <v>26</v>
      </c>
    </row>
    <row r="44" spans="1:17" ht="12.75">
      <c r="A44" s="126" t="s">
        <v>306</v>
      </c>
      <c r="B44" s="150" t="s">
        <v>23</v>
      </c>
      <c r="C44" s="90"/>
      <c r="D44" s="129"/>
      <c r="E44" s="130"/>
      <c r="F44" s="130">
        <f>SUM(J44:Q44)</f>
        <v>0</v>
      </c>
      <c r="G44" s="131"/>
      <c r="H44" s="132"/>
      <c r="I44" s="133"/>
      <c r="J44" s="134"/>
      <c r="K44" s="87"/>
      <c r="L44" s="87"/>
      <c r="M44" s="87"/>
      <c r="N44" s="87"/>
      <c r="O44" s="87"/>
      <c r="P44" s="87"/>
      <c r="Q44" s="135"/>
    </row>
    <row r="45" spans="1:17" ht="27.75" customHeight="1" thickBot="1">
      <c r="A45" s="155" t="s">
        <v>226</v>
      </c>
      <c r="B45" s="173" t="s">
        <v>116</v>
      </c>
      <c r="C45" s="89" t="s">
        <v>337</v>
      </c>
      <c r="D45" s="157">
        <f>SUM(D44:D44)</f>
        <v>0</v>
      </c>
      <c r="E45" s="158"/>
      <c r="F45" s="158">
        <f>SUM(J45:Q45)</f>
        <v>180</v>
      </c>
      <c r="G45" s="159"/>
      <c r="H45" s="160"/>
      <c r="I45" s="161"/>
      <c r="J45" s="162"/>
      <c r="K45" s="88"/>
      <c r="L45" s="88"/>
      <c r="M45" s="88"/>
      <c r="N45" s="88"/>
      <c r="O45" s="88">
        <v>144</v>
      </c>
      <c r="P45" s="88">
        <v>36</v>
      </c>
      <c r="Q45" s="163"/>
    </row>
    <row r="46" spans="1:17" ht="26.25" customHeight="1" thickBot="1">
      <c r="A46" s="104" t="s">
        <v>65</v>
      </c>
      <c r="B46" s="164" t="s">
        <v>225</v>
      </c>
      <c r="C46" s="106" t="s">
        <v>169</v>
      </c>
      <c r="D46" s="168">
        <f>SUM(D47)</f>
        <v>309</v>
      </c>
      <c r="E46" s="169">
        <f aca="true" t="shared" si="13" ref="E46:Q46">SUM(E47)</f>
        <v>281</v>
      </c>
      <c r="F46" s="169">
        <f t="shared" si="13"/>
        <v>28</v>
      </c>
      <c r="G46" s="170">
        <f t="shared" si="13"/>
        <v>14</v>
      </c>
      <c r="H46" s="171">
        <f t="shared" si="13"/>
        <v>14</v>
      </c>
      <c r="I46" s="172">
        <f t="shared" si="13"/>
        <v>0</v>
      </c>
      <c r="J46" s="174">
        <f t="shared" si="13"/>
        <v>0</v>
      </c>
      <c r="K46" s="175">
        <f t="shared" si="13"/>
        <v>0</v>
      </c>
      <c r="L46" s="175">
        <f t="shared" si="13"/>
        <v>0</v>
      </c>
      <c r="M46" s="175">
        <f t="shared" si="13"/>
        <v>0</v>
      </c>
      <c r="N46" s="175">
        <f t="shared" si="13"/>
        <v>0</v>
      </c>
      <c r="O46" s="175">
        <f t="shared" si="13"/>
        <v>0</v>
      </c>
      <c r="P46" s="175">
        <f t="shared" si="13"/>
        <v>14</v>
      </c>
      <c r="Q46" s="176">
        <f t="shared" si="13"/>
        <v>14</v>
      </c>
    </row>
    <row r="47" spans="1:17" ht="27.75" customHeight="1">
      <c r="A47" s="115" t="s">
        <v>128</v>
      </c>
      <c r="B47" s="148" t="s">
        <v>224</v>
      </c>
      <c r="C47" s="149" t="s">
        <v>331</v>
      </c>
      <c r="D47" s="118">
        <v>309</v>
      </c>
      <c r="E47" s="119">
        <f>D47-F47</f>
        <v>281</v>
      </c>
      <c r="F47" s="119">
        <f>SUM(J47:Q47)</f>
        <v>28</v>
      </c>
      <c r="G47" s="120">
        <f>F47-H47</f>
        <v>14</v>
      </c>
      <c r="H47" s="121">
        <f>F47/2</f>
        <v>14</v>
      </c>
      <c r="I47" s="122"/>
      <c r="J47" s="123"/>
      <c r="K47" s="124"/>
      <c r="L47" s="124"/>
      <c r="M47" s="124"/>
      <c r="N47" s="124"/>
      <c r="O47" s="124"/>
      <c r="P47" s="124">
        <v>14</v>
      </c>
      <c r="Q47" s="125">
        <v>14</v>
      </c>
    </row>
    <row r="48" spans="1:17" ht="13.5" customHeight="1">
      <c r="A48" s="126" t="s">
        <v>307</v>
      </c>
      <c r="B48" s="150" t="s">
        <v>23</v>
      </c>
      <c r="C48" s="128"/>
      <c r="D48" s="129"/>
      <c r="E48" s="130"/>
      <c r="F48" s="130">
        <f>SUM(J48:Q48)</f>
        <v>0</v>
      </c>
      <c r="G48" s="131"/>
      <c r="H48" s="132"/>
      <c r="I48" s="133"/>
      <c r="J48" s="134"/>
      <c r="K48" s="87"/>
      <c r="L48" s="87"/>
      <c r="M48" s="87"/>
      <c r="N48" s="87"/>
      <c r="O48" s="87"/>
      <c r="P48" s="87"/>
      <c r="Q48" s="135"/>
    </row>
    <row r="49" spans="1:17" ht="27" customHeight="1" thickBot="1">
      <c r="A49" s="155" t="s">
        <v>166</v>
      </c>
      <c r="B49" s="173" t="s">
        <v>116</v>
      </c>
      <c r="C49" s="89" t="s">
        <v>337</v>
      </c>
      <c r="D49" s="157"/>
      <c r="E49" s="158"/>
      <c r="F49" s="158">
        <f>SUM(J49:Q49)</f>
        <v>36</v>
      </c>
      <c r="G49" s="159"/>
      <c r="H49" s="160"/>
      <c r="I49" s="161"/>
      <c r="J49" s="162"/>
      <c r="K49" s="88"/>
      <c r="L49" s="88"/>
      <c r="M49" s="88"/>
      <c r="N49" s="88"/>
      <c r="O49" s="88"/>
      <c r="P49" s="88"/>
      <c r="Q49" s="163">
        <v>36</v>
      </c>
    </row>
    <row r="50" spans="1:17" ht="32.25" customHeight="1" thickBot="1">
      <c r="A50" s="104" t="s">
        <v>129</v>
      </c>
      <c r="B50" s="164" t="s">
        <v>125</v>
      </c>
      <c r="C50" s="106" t="s">
        <v>169</v>
      </c>
      <c r="D50" s="168">
        <f aca="true" t="shared" si="14" ref="D50:Q50">SUM(D51:D52)</f>
        <v>894</v>
      </c>
      <c r="E50" s="169">
        <f t="shared" si="14"/>
        <v>794</v>
      </c>
      <c r="F50" s="169">
        <f t="shared" si="14"/>
        <v>100</v>
      </c>
      <c r="G50" s="170">
        <f t="shared" si="14"/>
        <v>50</v>
      </c>
      <c r="H50" s="171">
        <f t="shared" si="14"/>
        <v>50</v>
      </c>
      <c r="I50" s="172">
        <f t="shared" si="14"/>
        <v>0</v>
      </c>
      <c r="J50" s="170">
        <f t="shared" si="14"/>
        <v>0</v>
      </c>
      <c r="K50" s="171">
        <f t="shared" si="14"/>
        <v>0</v>
      </c>
      <c r="L50" s="171">
        <f t="shared" si="14"/>
        <v>14</v>
      </c>
      <c r="M50" s="171">
        <f t="shared" si="14"/>
        <v>20</v>
      </c>
      <c r="N50" s="171">
        <f t="shared" si="14"/>
        <v>16</v>
      </c>
      <c r="O50" s="171">
        <f t="shared" si="14"/>
        <v>18</v>
      </c>
      <c r="P50" s="171">
        <f t="shared" si="14"/>
        <v>18</v>
      </c>
      <c r="Q50" s="172">
        <f t="shared" si="14"/>
        <v>14</v>
      </c>
    </row>
    <row r="51" spans="1:17" ht="30.75" customHeight="1">
      <c r="A51" s="115" t="s">
        <v>308</v>
      </c>
      <c r="B51" s="148" t="s">
        <v>223</v>
      </c>
      <c r="C51" s="149" t="s">
        <v>348</v>
      </c>
      <c r="D51" s="118">
        <v>444</v>
      </c>
      <c r="E51" s="119">
        <f>D51-F51</f>
        <v>394</v>
      </c>
      <c r="F51" s="119">
        <f>SUM(J51:Q51)</f>
        <v>50</v>
      </c>
      <c r="G51" s="120">
        <f>F51-H51</f>
        <v>25</v>
      </c>
      <c r="H51" s="121">
        <f>F51/2</f>
        <v>25</v>
      </c>
      <c r="I51" s="122"/>
      <c r="J51" s="123"/>
      <c r="K51" s="124"/>
      <c r="L51" s="124">
        <v>14</v>
      </c>
      <c r="M51" s="124">
        <v>20</v>
      </c>
      <c r="N51" s="124">
        <v>16</v>
      </c>
      <c r="O51" s="124"/>
      <c r="P51" s="124"/>
      <c r="Q51" s="125"/>
    </row>
    <row r="52" spans="1:17" ht="16.5" customHeight="1">
      <c r="A52" s="126" t="s">
        <v>309</v>
      </c>
      <c r="B52" s="150" t="s">
        <v>310</v>
      </c>
      <c r="C52" s="90" t="s">
        <v>349</v>
      </c>
      <c r="D52" s="129">
        <v>450</v>
      </c>
      <c r="E52" s="130">
        <f>D52-F52</f>
        <v>400</v>
      </c>
      <c r="F52" s="130">
        <f>SUM(J52:Q52)</f>
        <v>50</v>
      </c>
      <c r="G52" s="131">
        <f>F52-H52</f>
        <v>25</v>
      </c>
      <c r="H52" s="132">
        <f>F52/2</f>
        <v>25</v>
      </c>
      <c r="I52" s="133"/>
      <c r="J52" s="134"/>
      <c r="K52" s="87"/>
      <c r="L52" s="87"/>
      <c r="M52" s="87"/>
      <c r="N52" s="87"/>
      <c r="O52" s="87">
        <v>18</v>
      </c>
      <c r="P52" s="87">
        <v>18</v>
      </c>
      <c r="Q52" s="135">
        <v>14</v>
      </c>
    </row>
    <row r="53" spans="1:17" ht="12" customHeight="1">
      <c r="A53" s="126" t="s">
        <v>167</v>
      </c>
      <c r="B53" s="150" t="s">
        <v>23</v>
      </c>
      <c r="C53" s="90" t="s">
        <v>311</v>
      </c>
      <c r="D53" s="129"/>
      <c r="E53" s="130"/>
      <c r="F53" s="130">
        <f>SUM(L53:Q53)</f>
        <v>216</v>
      </c>
      <c r="G53" s="131"/>
      <c r="H53" s="132"/>
      <c r="I53" s="133"/>
      <c r="J53" s="134"/>
      <c r="K53" s="87"/>
      <c r="L53" s="87"/>
      <c r="M53" s="87"/>
      <c r="N53" s="87">
        <v>108</v>
      </c>
      <c r="O53" s="87">
        <v>108</v>
      </c>
      <c r="P53" s="87"/>
      <c r="Q53" s="135"/>
    </row>
    <row r="54" spans="1:17" ht="24" customHeight="1" thickBot="1">
      <c r="A54" s="155" t="s">
        <v>168</v>
      </c>
      <c r="B54" s="173" t="s">
        <v>116</v>
      </c>
      <c r="C54" s="177"/>
      <c r="D54" s="157"/>
      <c r="E54" s="158"/>
      <c r="F54" s="158">
        <f>SUM(L54:Q54)</f>
        <v>0</v>
      </c>
      <c r="G54" s="159"/>
      <c r="H54" s="160"/>
      <c r="I54" s="161"/>
      <c r="J54" s="162"/>
      <c r="K54" s="88"/>
      <c r="L54" s="88"/>
      <c r="M54" s="88"/>
      <c r="N54" s="88"/>
      <c r="O54" s="88"/>
      <c r="P54" s="88"/>
      <c r="Q54" s="163"/>
    </row>
    <row r="55" spans="1:17" s="103" customFormat="1" ht="15" customHeight="1" thickBot="1">
      <c r="A55" s="178"/>
      <c r="B55" s="164" t="s">
        <v>312</v>
      </c>
      <c r="C55" s="165" t="s">
        <v>356</v>
      </c>
      <c r="D55" s="179">
        <f aca="true" t="shared" si="15" ref="D55:Q55">D15</f>
        <v>4860</v>
      </c>
      <c r="E55" s="180">
        <f t="shared" si="15"/>
        <v>4220</v>
      </c>
      <c r="F55" s="180">
        <f t="shared" si="15"/>
        <v>640</v>
      </c>
      <c r="G55" s="181">
        <f t="shared" si="15"/>
        <v>336</v>
      </c>
      <c r="H55" s="182">
        <f t="shared" si="15"/>
        <v>304</v>
      </c>
      <c r="I55" s="183">
        <f t="shared" si="15"/>
        <v>30</v>
      </c>
      <c r="J55" s="184">
        <f t="shared" si="15"/>
        <v>80</v>
      </c>
      <c r="K55" s="185">
        <f t="shared" si="15"/>
        <v>80</v>
      </c>
      <c r="L55" s="185">
        <f t="shared" si="15"/>
        <v>80</v>
      </c>
      <c r="M55" s="185">
        <f t="shared" si="15"/>
        <v>80</v>
      </c>
      <c r="N55" s="185">
        <f t="shared" si="15"/>
        <v>80</v>
      </c>
      <c r="O55" s="185">
        <f t="shared" si="15"/>
        <v>80</v>
      </c>
      <c r="P55" s="185">
        <f t="shared" si="15"/>
        <v>80</v>
      </c>
      <c r="Q55" s="186">
        <f t="shared" si="15"/>
        <v>80</v>
      </c>
    </row>
    <row r="56" spans="1:17" ht="17.25" customHeight="1">
      <c r="A56" s="115" t="s">
        <v>313</v>
      </c>
      <c r="B56" s="148" t="s">
        <v>314</v>
      </c>
      <c r="C56" s="149"/>
      <c r="D56" s="187"/>
      <c r="E56" s="188"/>
      <c r="F56" s="119">
        <v>144</v>
      </c>
      <c r="G56" s="189"/>
      <c r="H56" s="190"/>
      <c r="I56" s="122"/>
      <c r="J56" s="123"/>
      <c r="K56" s="124"/>
      <c r="L56" s="124"/>
      <c r="M56" s="124"/>
      <c r="N56" s="124"/>
      <c r="O56" s="124"/>
      <c r="P56" s="124"/>
      <c r="Q56" s="125">
        <v>144</v>
      </c>
    </row>
    <row r="57" spans="1:17" ht="12.75">
      <c r="A57" s="191" t="s">
        <v>66</v>
      </c>
      <c r="B57" s="192" t="s">
        <v>315</v>
      </c>
      <c r="C57" s="90"/>
      <c r="D57" s="129"/>
      <c r="E57" s="130"/>
      <c r="F57" s="130">
        <v>216</v>
      </c>
      <c r="G57" s="131"/>
      <c r="H57" s="132"/>
      <c r="I57" s="133"/>
      <c r="J57" s="134"/>
      <c r="K57" s="87"/>
      <c r="L57" s="87"/>
      <c r="M57" s="87"/>
      <c r="N57" s="87"/>
      <c r="O57" s="87"/>
      <c r="P57" s="87"/>
      <c r="Q57" s="135">
        <v>216</v>
      </c>
    </row>
    <row r="58" spans="1:17" ht="14.25" customHeight="1" thickBot="1">
      <c r="A58" s="155" t="s">
        <v>20</v>
      </c>
      <c r="B58" s="193" t="s">
        <v>316</v>
      </c>
      <c r="C58" s="194"/>
      <c r="D58" s="195"/>
      <c r="E58" s="140"/>
      <c r="F58" s="196"/>
      <c r="G58" s="152"/>
      <c r="H58" s="142"/>
      <c r="I58" s="143"/>
      <c r="J58" s="162"/>
      <c r="K58" s="88"/>
      <c r="L58" s="88"/>
      <c r="M58" s="88"/>
      <c r="N58" s="88"/>
      <c r="O58" s="88"/>
      <c r="P58" s="88"/>
      <c r="Q58" s="163"/>
    </row>
    <row r="59" spans="1:17" ht="14.25" customHeight="1" thickBot="1">
      <c r="A59" s="333" t="s">
        <v>38</v>
      </c>
      <c r="B59" s="334"/>
      <c r="C59" s="334"/>
      <c r="D59" s="334"/>
      <c r="E59" s="335"/>
      <c r="F59" s="197"/>
      <c r="G59" s="198"/>
      <c r="H59" s="199"/>
      <c r="I59" s="200"/>
      <c r="J59" s="201"/>
      <c r="K59" s="201"/>
      <c r="L59" s="201"/>
      <c r="M59" s="201"/>
      <c r="N59" s="201"/>
      <c r="O59" s="201"/>
      <c r="P59" s="201"/>
      <c r="Q59" s="202"/>
    </row>
    <row r="60" spans="1:17" ht="15" customHeight="1">
      <c r="A60" s="336" t="s">
        <v>358</v>
      </c>
      <c r="B60" s="337"/>
      <c r="C60" s="337"/>
      <c r="D60" s="337"/>
      <c r="E60" s="337"/>
      <c r="F60" s="339" t="s">
        <v>37</v>
      </c>
      <c r="G60" s="342" t="s">
        <v>317</v>
      </c>
      <c r="H60" s="343"/>
      <c r="I60" s="343"/>
      <c r="J60" s="203">
        <v>13</v>
      </c>
      <c r="K60" s="203">
        <v>13</v>
      </c>
      <c r="L60" s="203">
        <v>15</v>
      </c>
      <c r="M60" s="203">
        <v>15</v>
      </c>
      <c r="N60" s="203">
        <v>8</v>
      </c>
      <c r="O60" s="203">
        <v>9</v>
      </c>
      <c r="P60" s="203">
        <v>6</v>
      </c>
      <c r="Q60" s="204">
        <v>6</v>
      </c>
    </row>
    <row r="61" spans="1:17" ht="13.5" customHeight="1">
      <c r="A61" s="338"/>
      <c r="B61" s="280"/>
      <c r="C61" s="280"/>
      <c r="D61" s="280"/>
      <c r="E61" s="280"/>
      <c r="F61" s="340"/>
      <c r="G61" s="281" t="s">
        <v>71</v>
      </c>
      <c r="H61" s="282"/>
      <c r="I61" s="282"/>
      <c r="J61" s="205">
        <f aca="true" t="shared" si="16" ref="J61:Q62">J40+J44+J48+J53</f>
        <v>0</v>
      </c>
      <c r="K61" s="205">
        <f t="shared" si="16"/>
        <v>0</v>
      </c>
      <c r="L61" s="205">
        <f t="shared" si="16"/>
        <v>0</v>
      </c>
      <c r="M61" s="205">
        <f t="shared" si="16"/>
        <v>0</v>
      </c>
      <c r="N61" s="205">
        <f t="shared" si="16"/>
        <v>108</v>
      </c>
      <c r="O61" s="205">
        <f t="shared" si="16"/>
        <v>108</v>
      </c>
      <c r="P61" s="205">
        <f t="shared" si="16"/>
        <v>0</v>
      </c>
      <c r="Q61" s="206">
        <f t="shared" si="16"/>
        <v>0</v>
      </c>
    </row>
    <row r="62" spans="1:18" ht="14.25" customHeight="1">
      <c r="A62" s="307" t="s">
        <v>318</v>
      </c>
      <c r="B62" s="280"/>
      <c r="C62" s="83"/>
      <c r="D62" s="84"/>
      <c r="E62" s="84"/>
      <c r="F62" s="340"/>
      <c r="G62" s="324" t="s">
        <v>319</v>
      </c>
      <c r="H62" s="325"/>
      <c r="I62" s="325"/>
      <c r="J62" s="205">
        <f t="shared" si="16"/>
        <v>0</v>
      </c>
      <c r="K62" s="205">
        <f t="shared" si="16"/>
        <v>0</v>
      </c>
      <c r="L62" s="205">
        <f t="shared" si="16"/>
        <v>0</v>
      </c>
      <c r="M62" s="205">
        <f t="shared" si="16"/>
        <v>0</v>
      </c>
      <c r="N62" s="205">
        <f t="shared" si="16"/>
        <v>0</v>
      </c>
      <c r="O62" s="205">
        <f t="shared" si="16"/>
        <v>360</v>
      </c>
      <c r="P62" s="205">
        <f t="shared" si="16"/>
        <v>72</v>
      </c>
      <c r="Q62" s="206">
        <f t="shared" si="16"/>
        <v>36</v>
      </c>
      <c r="R62" s="207"/>
    </row>
    <row r="63" spans="1:18" ht="14.25" customHeight="1">
      <c r="A63" s="208"/>
      <c r="B63" s="209"/>
      <c r="C63" s="83"/>
      <c r="D63" s="84"/>
      <c r="E63" s="84"/>
      <c r="F63" s="340"/>
      <c r="G63" s="324" t="s">
        <v>320</v>
      </c>
      <c r="H63" s="325"/>
      <c r="I63" s="325"/>
      <c r="J63" s="205">
        <f>J56</f>
        <v>0</v>
      </c>
      <c r="K63" s="205">
        <f aca="true" t="shared" si="17" ref="K63:Q63">K56</f>
        <v>0</v>
      </c>
      <c r="L63" s="205">
        <f t="shared" si="17"/>
        <v>0</v>
      </c>
      <c r="M63" s="205">
        <f t="shared" si="17"/>
        <v>0</v>
      </c>
      <c r="N63" s="205">
        <f t="shared" si="17"/>
        <v>0</v>
      </c>
      <c r="O63" s="205">
        <f t="shared" si="17"/>
        <v>0</v>
      </c>
      <c r="P63" s="205">
        <f t="shared" si="17"/>
        <v>0</v>
      </c>
      <c r="Q63" s="206">
        <f t="shared" si="17"/>
        <v>144</v>
      </c>
      <c r="R63" s="207"/>
    </row>
    <row r="64" spans="1:18" ht="14.25" customHeight="1">
      <c r="A64" s="208"/>
      <c r="B64" s="209"/>
      <c r="C64" s="83"/>
      <c r="D64" s="84"/>
      <c r="E64" s="84"/>
      <c r="F64" s="340"/>
      <c r="G64" s="324" t="s">
        <v>240</v>
      </c>
      <c r="H64" s="325"/>
      <c r="I64" s="325"/>
      <c r="J64" s="205">
        <v>0</v>
      </c>
      <c r="K64" s="205">
        <v>5</v>
      </c>
      <c r="L64" s="205">
        <v>1</v>
      </c>
      <c r="M64" s="205">
        <v>1</v>
      </c>
      <c r="N64" s="205"/>
      <c r="O64" s="205">
        <v>3</v>
      </c>
      <c r="P64" s="205">
        <v>1</v>
      </c>
      <c r="Q64" s="206"/>
      <c r="R64" s="207"/>
    </row>
    <row r="65" spans="1:17" ht="15" customHeight="1">
      <c r="A65" s="279" t="s">
        <v>321</v>
      </c>
      <c r="B65" s="280"/>
      <c r="C65" s="280"/>
      <c r="D65" s="280"/>
      <c r="E65" s="280"/>
      <c r="F65" s="340"/>
      <c r="G65" s="281" t="s">
        <v>72</v>
      </c>
      <c r="H65" s="282"/>
      <c r="I65" s="282"/>
      <c r="J65" s="205">
        <v>0</v>
      </c>
      <c r="K65" s="205">
        <v>0</v>
      </c>
      <c r="L65" s="205">
        <v>0</v>
      </c>
      <c r="M65" s="205">
        <v>2</v>
      </c>
      <c r="N65" s="205"/>
      <c r="O65" s="205">
        <v>1</v>
      </c>
      <c r="P65" s="205"/>
      <c r="Q65" s="206">
        <v>4</v>
      </c>
    </row>
    <row r="66" spans="1:17" ht="15" customHeight="1" thickBot="1">
      <c r="A66" s="344" t="s">
        <v>322</v>
      </c>
      <c r="B66" s="345"/>
      <c r="C66" s="345"/>
      <c r="D66" s="345"/>
      <c r="E66" s="345"/>
      <c r="F66" s="341"/>
      <c r="G66" s="346" t="s">
        <v>323</v>
      </c>
      <c r="H66" s="347"/>
      <c r="I66" s="347"/>
      <c r="J66" s="210">
        <v>0</v>
      </c>
      <c r="K66" s="210">
        <v>8</v>
      </c>
      <c r="L66" s="210">
        <v>0</v>
      </c>
      <c r="M66" s="210">
        <v>5</v>
      </c>
      <c r="N66" s="210"/>
      <c r="O66" s="210">
        <v>5</v>
      </c>
      <c r="P66" s="210"/>
      <c r="Q66" s="211">
        <v>2</v>
      </c>
    </row>
    <row r="67" spans="1:17" ht="13.5">
      <c r="A67" s="82"/>
      <c r="B67" s="83"/>
      <c r="C67" s="83"/>
      <c r="D67" s="84"/>
      <c r="E67" s="84"/>
      <c r="F67" s="84"/>
      <c r="G67" s="84"/>
      <c r="H67" s="84"/>
      <c r="I67" s="85"/>
      <c r="J67" s="83"/>
      <c r="K67" s="83"/>
      <c r="L67" s="83"/>
      <c r="M67" s="83"/>
      <c r="N67" s="83"/>
      <c r="O67" s="83"/>
      <c r="P67" s="83"/>
      <c r="Q67" s="83"/>
    </row>
    <row r="68" spans="1:17" ht="40.5" customHeight="1">
      <c r="A68" s="290" t="s">
        <v>357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</row>
    <row r="69" spans="1:17" ht="13.5" customHeight="1">
      <c r="A69" s="348" t="s">
        <v>361</v>
      </c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</row>
    <row r="70" ht="12" customHeight="1"/>
  </sheetData>
  <sheetProtection/>
  <protectedRanges>
    <protectedRange password="CA9C" sqref="D15:I15 D16:Q16 D21:Q21 D26:Q26" name="Диапазон1_1"/>
  </protectedRanges>
  <mergeCells count="41">
    <mergeCell ref="A69:Q69"/>
    <mergeCell ref="L6:L13"/>
    <mergeCell ref="M6:M13"/>
    <mergeCell ref="F6:F13"/>
    <mergeCell ref="G6:I6"/>
    <mergeCell ref="N6:N13"/>
    <mergeCell ref="G61:I61"/>
    <mergeCell ref="K6:K13"/>
    <mergeCell ref="A66:E66"/>
    <mergeCell ref="G66:I66"/>
    <mergeCell ref="G63:I63"/>
    <mergeCell ref="A1:Q2"/>
    <mergeCell ref="A3:A13"/>
    <mergeCell ref="B3:B13"/>
    <mergeCell ref="C3:C13"/>
    <mergeCell ref="D3:I4"/>
    <mergeCell ref="G62:I62"/>
    <mergeCell ref="P5:Q5"/>
    <mergeCell ref="G7:G13"/>
    <mergeCell ref="Q6:Q13"/>
    <mergeCell ref="A59:E59"/>
    <mergeCell ref="A68:Q68"/>
    <mergeCell ref="L5:M5"/>
    <mergeCell ref="P6:P13"/>
    <mergeCell ref="J6:J13"/>
    <mergeCell ref="F5:I5"/>
    <mergeCell ref="I7:I13"/>
    <mergeCell ref="H7:H13"/>
    <mergeCell ref="J5:K5"/>
    <mergeCell ref="A62:B62"/>
    <mergeCell ref="O6:O13"/>
    <mergeCell ref="J3:Q4"/>
    <mergeCell ref="A65:E65"/>
    <mergeCell ref="G65:I65"/>
    <mergeCell ref="D5:D13"/>
    <mergeCell ref="E5:E13"/>
    <mergeCell ref="N5:O5"/>
    <mergeCell ref="G64:I64"/>
    <mergeCell ref="A60:E61"/>
    <mergeCell ref="F60:F66"/>
    <mergeCell ref="G60:I60"/>
  </mergeCells>
  <printOptions/>
  <pageMargins left="0.5905511811023623" right="0.3937007874015748" top="0.31496062992125984" bottom="0.1968503937007874" header="0.11811023622047245" footer="0"/>
  <pageSetup fitToHeight="0" fitToWidth="1" horizontalDpi="600" verticalDpi="6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57421875" style="24" customWidth="1"/>
    <col min="2" max="2" width="127.00390625" style="0" customWidth="1"/>
  </cols>
  <sheetData>
    <row r="1" spans="1:2" ht="30.75" customHeight="1">
      <c r="A1" s="357" t="s">
        <v>338</v>
      </c>
      <c r="B1" s="357"/>
    </row>
    <row r="2" spans="1:2" ht="16.5" customHeight="1">
      <c r="A2" s="62" t="s">
        <v>199</v>
      </c>
      <c r="B2" s="62" t="s">
        <v>152</v>
      </c>
    </row>
    <row r="3" spans="1:2" ht="16.5" customHeight="1">
      <c r="A3" s="358" t="s">
        <v>200</v>
      </c>
      <c r="B3" s="358"/>
    </row>
    <row r="4" spans="1:2" ht="16.5" customHeight="1">
      <c r="A4" s="63">
        <v>1</v>
      </c>
      <c r="B4" s="64" t="s">
        <v>153</v>
      </c>
    </row>
    <row r="5" spans="1:2" ht="16.5" customHeight="1">
      <c r="A5" s="63">
        <v>2</v>
      </c>
      <c r="B5" s="64" t="s">
        <v>201</v>
      </c>
    </row>
    <row r="6" spans="1:2" ht="16.5" customHeight="1">
      <c r="A6" s="63">
        <v>3</v>
      </c>
      <c r="B6" s="64" t="s">
        <v>154</v>
      </c>
    </row>
    <row r="7" spans="1:2" ht="16.5" customHeight="1">
      <c r="A7" s="63">
        <v>4</v>
      </c>
      <c r="B7" s="64" t="s">
        <v>156</v>
      </c>
    </row>
    <row r="8" spans="1:2" ht="16.5" customHeight="1">
      <c r="A8" s="63">
        <v>5</v>
      </c>
      <c r="B8" s="64" t="s">
        <v>202</v>
      </c>
    </row>
    <row r="9" spans="1:2" ht="16.5" customHeight="1">
      <c r="A9" s="63">
        <v>6</v>
      </c>
      <c r="B9" s="64" t="s">
        <v>203</v>
      </c>
    </row>
    <row r="10" spans="1:2" ht="16.5" customHeight="1">
      <c r="A10" s="63">
        <v>7</v>
      </c>
      <c r="B10" s="64" t="s">
        <v>204</v>
      </c>
    </row>
    <row r="11" spans="1:2" ht="16.5" customHeight="1">
      <c r="A11" s="63">
        <v>8</v>
      </c>
      <c r="B11" s="64" t="s">
        <v>205</v>
      </c>
    </row>
    <row r="12" spans="1:2" ht="16.5" customHeight="1">
      <c r="A12" s="63">
        <v>9</v>
      </c>
      <c r="B12" s="64" t="s">
        <v>206</v>
      </c>
    </row>
    <row r="13" spans="1:2" ht="16.5" customHeight="1">
      <c r="A13" s="63">
        <v>10</v>
      </c>
      <c r="B13" s="64" t="s">
        <v>155</v>
      </c>
    </row>
    <row r="14" spans="1:2" ht="16.5" customHeight="1">
      <c r="A14" s="63">
        <v>11</v>
      </c>
      <c r="B14" s="64" t="s">
        <v>207</v>
      </c>
    </row>
    <row r="15" spans="1:2" ht="16.5" customHeight="1">
      <c r="A15" s="358" t="s">
        <v>208</v>
      </c>
      <c r="B15" s="358"/>
    </row>
    <row r="16" spans="1:2" ht="16.5" customHeight="1">
      <c r="A16" s="63">
        <v>12</v>
      </c>
      <c r="B16" s="64" t="s">
        <v>209</v>
      </c>
    </row>
    <row r="17" spans="1:2" ht="16.5" customHeight="1">
      <c r="A17" s="63">
        <v>13</v>
      </c>
      <c r="B17" s="64" t="s">
        <v>210</v>
      </c>
    </row>
    <row r="18" spans="1:2" ht="16.5" customHeight="1">
      <c r="A18" s="63"/>
      <c r="B18" s="65" t="s">
        <v>211</v>
      </c>
    </row>
    <row r="19" spans="1:2" ht="16.5" customHeight="1">
      <c r="A19" s="358" t="s">
        <v>212</v>
      </c>
      <c r="B19" s="358"/>
    </row>
    <row r="20" spans="1:2" ht="16.5" customHeight="1">
      <c r="A20" s="63">
        <v>14</v>
      </c>
      <c r="B20" s="64" t="s">
        <v>213</v>
      </c>
    </row>
    <row r="21" spans="1:2" ht="16.5" customHeight="1">
      <c r="A21" s="63">
        <v>15</v>
      </c>
      <c r="B21" s="64" t="s">
        <v>157</v>
      </c>
    </row>
    <row r="22" spans="1:2" ht="16.5" customHeight="1">
      <c r="A22" s="63">
        <v>17</v>
      </c>
      <c r="B22" s="65" t="s">
        <v>214</v>
      </c>
    </row>
    <row r="23" spans="1:2" ht="16.5" customHeight="1">
      <c r="A23" s="358" t="s">
        <v>215</v>
      </c>
      <c r="B23" s="358"/>
    </row>
    <row r="24" spans="1:2" ht="16.5" customHeight="1">
      <c r="A24" s="63">
        <v>18</v>
      </c>
      <c r="B24" s="65" t="s">
        <v>216</v>
      </c>
    </row>
    <row r="25" spans="1:2" ht="16.5" customHeight="1">
      <c r="A25" s="63">
        <v>19</v>
      </c>
      <c r="B25" s="65" t="s">
        <v>217</v>
      </c>
    </row>
    <row r="26" spans="1:2" ht="16.5" customHeight="1">
      <c r="A26" s="63">
        <v>20</v>
      </c>
      <c r="B26" s="65" t="s">
        <v>218</v>
      </c>
    </row>
    <row r="27" spans="1:2" ht="16.5" customHeight="1">
      <c r="A27" s="358" t="s">
        <v>219</v>
      </c>
      <c r="B27" s="358"/>
    </row>
    <row r="28" spans="1:2" ht="16.5" customHeight="1">
      <c r="A28" s="63">
        <v>21</v>
      </c>
      <c r="B28" s="65" t="s">
        <v>220</v>
      </c>
    </row>
    <row r="29" spans="1:2" ht="16.5" customHeight="1">
      <c r="A29" s="63">
        <v>22</v>
      </c>
      <c r="B29" s="65" t="s">
        <v>221</v>
      </c>
    </row>
    <row r="30" spans="1:2" ht="16.5" customHeight="1">
      <c r="A30" s="355">
        <v>23</v>
      </c>
      <c r="B30" s="356" t="s">
        <v>222</v>
      </c>
    </row>
    <row r="31" spans="1:2" ht="16.5" customHeight="1">
      <c r="A31" s="355"/>
      <c r="B31" s="356"/>
    </row>
    <row r="32" spans="1:2" ht="16.5" customHeight="1">
      <c r="A32" s="66"/>
      <c r="B32" s="67" t="s">
        <v>158</v>
      </c>
    </row>
    <row r="33" spans="1:2" ht="16.5" customHeight="1">
      <c r="A33" s="66">
        <v>1</v>
      </c>
      <c r="B33" s="68" t="s">
        <v>159</v>
      </c>
    </row>
    <row r="34" spans="1:2" ht="16.5" customHeight="1">
      <c r="A34" s="66">
        <v>2</v>
      </c>
      <c r="B34" s="68" t="s">
        <v>160</v>
      </c>
    </row>
    <row r="35" ht="15">
      <c r="A35" s="25"/>
    </row>
    <row r="36" ht="15">
      <c r="A36" s="25"/>
    </row>
    <row r="37" ht="15">
      <c r="A37" s="25"/>
    </row>
    <row r="38" ht="15">
      <c r="A38" s="25"/>
    </row>
  </sheetData>
  <sheetProtection/>
  <mergeCells count="8">
    <mergeCell ref="A30:A31"/>
    <mergeCell ref="B30:B31"/>
    <mergeCell ref="A1:B1"/>
    <mergeCell ref="A3:B3"/>
    <mergeCell ref="A15:B15"/>
    <mergeCell ref="A19:B19"/>
    <mergeCell ref="A23:B23"/>
    <mergeCell ref="A27:B27"/>
  </mergeCells>
  <printOptions/>
  <pageMargins left="0.7086614173228347" right="0.7086614173228347" top="0.7480314960629921" bottom="0.35433070866141736" header="0.31496062992125984" footer="0.31496062992125984"/>
  <pageSetup fitToWidth="0" fitToHeight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140625" style="28" customWidth="1"/>
    <col min="2" max="2" width="76.57421875" style="27" customWidth="1"/>
    <col min="3" max="3" width="50.421875" style="50" customWidth="1"/>
    <col min="4" max="16384" width="9.140625" style="26" customWidth="1"/>
  </cols>
  <sheetData>
    <row r="1" spans="1:3" ht="13.5">
      <c r="A1" s="359" t="s">
        <v>243</v>
      </c>
      <c r="B1" s="359"/>
      <c r="C1" s="359"/>
    </row>
    <row r="2" spans="1:3" ht="13.5">
      <c r="A2" s="37" t="s">
        <v>50</v>
      </c>
      <c r="B2" s="359" t="s">
        <v>244</v>
      </c>
      <c r="C2" s="359"/>
    </row>
    <row r="3" spans="1:3" ht="13.5">
      <c r="A3" s="38" t="s">
        <v>245</v>
      </c>
      <c r="B3" s="37" t="s">
        <v>67</v>
      </c>
      <c r="C3" s="39" t="s">
        <v>246</v>
      </c>
    </row>
    <row r="4" spans="1:3" ht="13.5">
      <c r="A4" s="38" t="s">
        <v>247</v>
      </c>
      <c r="B4" s="37" t="s">
        <v>68</v>
      </c>
      <c r="C4" s="39" t="s">
        <v>248</v>
      </c>
    </row>
    <row r="5" spans="1:3" ht="15" customHeight="1">
      <c r="A5" s="38" t="s">
        <v>249</v>
      </c>
      <c r="B5" s="37" t="s">
        <v>69</v>
      </c>
      <c r="C5" s="40" t="s">
        <v>250</v>
      </c>
    </row>
    <row r="6" spans="1:3" ht="13.5">
      <c r="A6" s="38" t="s">
        <v>251</v>
      </c>
      <c r="B6" s="37" t="s">
        <v>70</v>
      </c>
      <c r="C6" s="39" t="s">
        <v>248</v>
      </c>
    </row>
    <row r="7" spans="1:3" ht="13.5">
      <c r="A7" s="37" t="s">
        <v>55</v>
      </c>
      <c r="B7" s="359" t="s">
        <v>252</v>
      </c>
      <c r="C7" s="359"/>
    </row>
    <row r="8" spans="1:3" ht="13.5">
      <c r="A8" s="38" t="s">
        <v>253</v>
      </c>
      <c r="B8" s="37" t="s">
        <v>254</v>
      </c>
      <c r="C8" s="38" t="s">
        <v>255</v>
      </c>
    </row>
    <row r="9" spans="1:3" ht="15">
      <c r="A9" s="38" t="s">
        <v>126</v>
      </c>
      <c r="B9" s="41" t="s">
        <v>239</v>
      </c>
      <c r="C9" s="38" t="s">
        <v>256</v>
      </c>
    </row>
    <row r="10" spans="1:3" ht="13.5">
      <c r="A10" s="38" t="s">
        <v>257</v>
      </c>
      <c r="B10" s="42" t="s">
        <v>258</v>
      </c>
      <c r="C10" s="38" t="s">
        <v>259</v>
      </c>
    </row>
    <row r="11" spans="1:3" ht="13.5">
      <c r="A11" s="37" t="s">
        <v>56</v>
      </c>
      <c r="B11" s="359" t="s">
        <v>260</v>
      </c>
      <c r="C11" s="359"/>
    </row>
    <row r="12" spans="1:3" ht="13.5">
      <c r="A12" s="37" t="s">
        <v>57</v>
      </c>
      <c r="B12" s="359" t="s">
        <v>109</v>
      </c>
      <c r="C12" s="359"/>
    </row>
    <row r="13" spans="1:3" ht="29.25" customHeight="1">
      <c r="A13" s="38" t="s">
        <v>261</v>
      </c>
      <c r="B13" s="37" t="s">
        <v>124</v>
      </c>
      <c r="C13" s="38" t="s">
        <v>262</v>
      </c>
    </row>
    <row r="14" spans="1:3" ht="15">
      <c r="A14" s="38" t="s">
        <v>263</v>
      </c>
      <c r="B14" s="41" t="s">
        <v>264</v>
      </c>
      <c r="C14" s="38" t="s">
        <v>262</v>
      </c>
    </row>
    <row r="15" spans="1:3" ht="15">
      <c r="A15" s="38" t="s">
        <v>265</v>
      </c>
      <c r="B15" s="41" t="s">
        <v>236</v>
      </c>
      <c r="C15" s="39" t="s">
        <v>266</v>
      </c>
    </row>
    <row r="16" spans="1:3" ht="15">
      <c r="A16" s="38" t="s">
        <v>267</v>
      </c>
      <c r="B16" s="41" t="s">
        <v>268</v>
      </c>
      <c r="C16" s="39" t="s">
        <v>269</v>
      </c>
    </row>
    <row r="17" spans="1:3" ht="15">
      <c r="A17" s="43" t="s">
        <v>270</v>
      </c>
      <c r="B17" s="44" t="s">
        <v>235</v>
      </c>
      <c r="C17" s="39" t="s">
        <v>271</v>
      </c>
    </row>
    <row r="18" spans="1:3" ht="15">
      <c r="A18" s="38" t="s">
        <v>272</v>
      </c>
      <c r="B18" s="41" t="s">
        <v>273</v>
      </c>
      <c r="C18" s="39" t="s">
        <v>274</v>
      </c>
    </row>
    <row r="19" spans="1:3" ht="15">
      <c r="A19" s="43" t="s">
        <v>275</v>
      </c>
      <c r="B19" s="44" t="s">
        <v>163</v>
      </c>
      <c r="C19" s="39" t="s">
        <v>276</v>
      </c>
    </row>
    <row r="20" spans="1:3" ht="15">
      <c r="A20" s="38" t="s">
        <v>277</v>
      </c>
      <c r="B20" s="45" t="s">
        <v>232</v>
      </c>
      <c r="C20" s="46" t="s">
        <v>278</v>
      </c>
    </row>
    <row r="21" spans="1:3" ht="15">
      <c r="A21" s="38" t="s">
        <v>279</v>
      </c>
      <c r="B21" s="41" t="s">
        <v>280</v>
      </c>
      <c r="C21" s="46" t="s">
        <v>281</v>
      </c>
    </row>
    <row r="22" spans="1:3" ht="15">
      <c r="A22" s="38" t="s">
        <v>282</v>
      </c>
      <c r="B22" s="41" t="s">
        <v>164</v>
      </c>
      <c r="C22" s="39" t="s">
        <v>283</v>
      </c>
    </row>
    <row r="23" spans="1:3" ht="13.5">
      <c r="A23" s="37" t="s">
        <v>61</v>
      </c>
      <c r="B23" s="359" t="s">
        <v>110</v>
      </c>
      <c r="C23" s="359"/>
    </row>
    <row r="24" spans="1:3" ht="13.5">
      <c r="A24" s="47" t="s">
        <v>62</v>
      </c>
      <c r="B24" s="360" t="s">
        <v>230</v>
      </c>
      <c r="C24" s="360"/>
    </row>
    <row r="25" spans="1:3" ht="13.5">
      <c r="A25" s="38" t="s">
        <v>284</v>
      </c>
      <c r="B25" s="37" t="s">
        <v>229</v>
      </c>
      <c r="C25" s="48" t="s">
        <v>285</v>
      </c>
    </row>
    <row r="26" spans="1:3" ht="35.25" customHeight="1">
      <c r="A26" s="47" t="s">
        <v>64</v>
      </c>
      <c r="B26" s="359" t="s">
        <v>286</v>
      </c>
      <c r="C26" s="359"/>
    </row>
    <row r="27" spans="1:3" ht="13.5">
      <c r="A27" s="38" t="s">
        <v>287</v>
      </c>
      <c r="B27" s="37" t="s">
        <v>227</v>
      </c>
      <c r="C27" s="48" t="s">
        <v>288</v>
      </c>
    </row>
    <row r="28" spans="1:3" ht="13.5">
      <c r="A28" s="47" t="s">
        <v>65</v>
      </c>
      <c r="B28" s="359" t="s">
        <v>289</v>
      </c>
      <c r="C28" s="359"/>
    </row>
    <row r="29" spans="1:3" ht="13.5">
      <c r="A29" s="38" t="s">
        <v>290</v>
      </c>
      <c r="B29" s="37" t="s">
        <v>224</v>
      </c>
      <c r="C29" s="48" t="s">
        <v>291</v>
      </c>
    </row>
    <row r="30" spans="1:3" ht="13.5">
      <c r="A30" s="49" t="s">
        <v>129</v>
      </c>
      <c r="B30" s="359" t="s">
        <v>125</v>
      </c>
      <c r="C30" s="359"/>
    </row>
  </sheetData>
  <sheetProtection/>
  <mergeCells count="10">
    <mergeCell ref="B28:C28"/>
    <mergeCell ref="B30:C30"/>
    <mergeCell ref="B12:C12"/>
    <mergeCell ref="B23:C23"/>
    <mergeCell ref="A1:C1"/>
    <mergeCell ref="B2:C2"/>
    <mergeCell ref="B7:C7"/>
    <mergeCell ref="B11:C11"/>
    <mergeCell ref="B24:C24"/>
    <mergeCell ref="B26:C26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ht="12.75">
      <c r="A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zam-direct</cp:lastModifiedBy>
  <cp:lastPrinted>2017-10-13T07:30:05Z</cp:lastPrinted>
  <dcterms:created xsi:type="dcterms:W3CDTF">1996-10-08T23:32:33Z</dcterms:created>
  <dcterms:modified xsi:type="dcterms:W3CDTF">2017-10-13T07:32:17Z</dcterms:modified>
  <cp:category/>
  <cp:version/>
  <cp:contentType/>
  <cp:contentStatus/>
</cp:coreProperties>
</file>