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20" yWindow="120" windowWidth="9720" windowHeight="7320" tabRatio="388" firstSheet="2" activeTab="6"/>
  </bookViews>
  <sheets>
    <sheet name="Титульный лист" sheetId="1" r:id="rId1"/>
    <sheet name="Пояснительная" sheetId="4" r:id="rId2"/>
    <sheet name="График учебного процесса " sheetId="11" r:id="rId3"/>
    <sheet name="План учебного процесса" sheetId="10" r:id="rId4"/>
    <sheet name="Кабинеты" sheetId="5" r:id="rId5"/>
    <sheet name="Лист3" sheetId="6" state="hidden" r:id="rId6"/>
    <sheet name="Структура" sheetId="9" r:id="rId7"/>
  </sheets>
  <definedNames>
    <definedName name="_xlnm._FilterDatabase" localSheetId="3" hidden="1">'План учебного процесса'!$A$2:$Q$38</definedName>
    <definedName name="_xlnm._FilterDatabase" localSheetId="0" hidden="1">'Титульный лист'!$G$20:$H$20</definedName>
    <definedName name="_xlnm.Print_Area" localSheetId="3">'План учебного процесса'!$A$1:$Q$90</definedName>
  </definedNames>
  <calcPr calcId="144525"/>
</workbook>
</file>

<file path=xl/calcChain.xml><?xml version="1.0" encoding="utf-8"?>
<calcChain xmlns="http://schemas.openxmlformats.org/spreadsheetml/2006/main">
  <c r="G57" i="10" l="1"/>
  <c r="F57" i="10"/>
  <c r="F64" i="10"/>
  <c r="H64" i="10"/>
  <c r="H75" i="10"/>
  <c r="F44" i="10"/>
  <c r="G44" i="10"/>
  <c r="H44" i="10"/>
  <c r="I44" i="10"/>
  <c r="J44" i="10"/>
  <c r="K44" i="10"/>
  <c r="L44" i="10"/>
  <c r="M44" i="10"/>
  <c r="N44" i="10"/>
  <c r="O44" i="10"/>
  <c r="P44" i="10"/>
  <c r="Q44" i="10"/>
  <c r="E44" i="10"/>
  <c r="D44" i="10"/>
  <c r="G54" i="10" l="1"/>
  <c r="G66" i="10"/>
  <c r="G67" i="10"/>
  <c r="G68" i="10"/>
  <c r="G69" i="10"/>
  <c r="G65" i="10"/>
  <c r="F66" i="10"/>
  <c r="F67" i="10"/>
  <c r="F68" i="10"/>
  <c r="F69" i="10"/>
  <c r="F70" i="10"/>
  <c r="F71" i="10"/>
  <c r="F62" i="10" l="1"/>
  <c r="F42" i="10" l="1"/>
  <c r="E42" i="10" s="1"/>
  <c r="I39" i="10"/>
  <c r="J39" i="10"/>
  <c r="K39" i="10"/>
  <c r="L39" i="10"/>
  <c r="M39" i="10"/>
  <c r="N39" i="10"/>
  <c r="O39" i="10"/>
  <c r="P39" i="10"/>
  <c r="Q39" i="10"/>
  <c r="D39" i="10"/>
  <c r="E66" i="10" l="1"/>
  <c r="E67" i="10"/>
  <c r="E68" i="10"/>
  <c r="E69" i="10"/>
  <c r="F65" i="10"/>
  <c r="I57" i="10"/>
  <c r="J57" i="10"/>
  <c r="K57" i="10"/>
  <c r="L57" i="10"/>
  <c r="M57" i="10"/>
  <c r="N57" i="10"/>
  <c r="O57" i="10"/>
  <c r="P57" i="10"/>
  <c r="Q57" i="10"/>
  <c r="F59" i="10"/>
  <c r="E59" i="10" s="1"/>
  <c r="F60" i="10"/>
  <c r="E60" i="10" s="1"/>
  <c r="F61" i="10"/>
  <c r="E61" i="10" s="1"/>
  <c r="F63" i="10"/>
  <c r="F58" i="10"/>
  <c r="F46" i="10"/>
  <c r="E46" i="10" s="1"/>
  <c r="F47" i="10"/>
  <c r="E47" i="10" s="1"/>
  <c r="F48" i="10"/>
  <c r="E48" i="10" s="1"/>
  <c r="F49" i="10"/>
  <c r="E49" i="10" s="1"/>
  <c r="F50" i="10"/>
  <c r="E50" i="10" s="1"/>
  <c r="F51" i="10"/>
  <c r="E51" i="10" s="1"/>
  <c r="F52" i="10"/>
  <c r="E52" i="10" s="1"/>
  <c r="F53" i="10"/>
  <c r="E53" i="10" s="1"/>
  <c r="F54" i="10"/>
  <c r="E54" i="10" s="1"/>
  <c r="F45" i="10"/>
  <c r="E45" i="10" s="1"/>
  <c r="F41" i="10"/>
  <c r="E41" i="10" s="1"/>
  <c r="F40" i="10"/>
  <c r="H34" i="10"/>
  <c r="I34" i="10"/>
  <c r="J34" i="10"/>
  <c r="K34" i="10"/>
  <c r="L34" i="10"/>
  <c r="M34" i="10"/>
  <c r="N34" i="10"/>
  <c r="O34" i="10"/>
  <c r="P34" i="10"/>
  <c r="Q34" i="10"/>
  <c r="F36" i="10"/>
  <c r="E36" i="10" s="1"/>
  <c r="F37" i="10"/>
  <c r="E37" i="10" s="1"/>
  <c r="F38" i="10"/>
  <c r="E38" i="10" s="1"/>
  <c r="F35" i="10"/>
  <c r="F34" i="10" l="1"/>
  <c r="F39" i="10"/>
  <c r="E35" i="10"/>
  <c r="E40" i="10"/>
  <c r="E39" i="10" s="1"/>
  <c r="E58" i="10"/>
  <c r="E57" i="10" s="1"/>
  <c r="D57" i="10" l="1"/>
  <c r="L16" i="10" l="1"/>
  <c r="M16" i="10"/>
  <c r="N16" i="10"/>
  <c r="O16" i="10"/>
  <c r="P16" i="10"/>
  <c r="Q16" i="10"/>
  <c r="F73" i="10"/>
  <c r="G61" i="10" l="1"/>
  <c r="K82" i="10"/>
  <c r="L82" i="10"/>
  <c r="M82" i="10"/>
  <c r="N82" i="10"/>
  <c r="O82" i="10"/>
  <c r="P82" i="10"/>
  <c r="Q82" i="10"/>
  <c r="J82" i="10"/>
  <c r="K81" i="10"/>
  <c r="L81" i="10"/>
  <c r="M81" i="10"/>
  <c r="N81" i="10"/>
  <c r="O81" i="10"/>
  <c r="P81" i="10"/>
  <c r="Q81" i="10"/>
  <c r="J81" i="10"/>
  <c r="G64" i="10"/>
  <c r="I64" i="10"/>
  <c r="J64" i="10"/>
  <c r="K64" i="10"/>
  <c r="L64" i="10"/>
  <c r="M64" i="10"/>
  <c r="N64" i="10"/>
  <c r="O64" i="10"/>
  <c r="P64" i="10"/>
  <c r="Q64" i="10"/>
  <c r="D64" i="10"/>
  <c r="D43" i="10" s="1"/>
  <c r="E65" i="10" l="1"/>
  <c r="AU28" i="11" l="1"/>
  <c r="AN28" i="11"/>
  <c r="AH28" i="11"/>
  <c r="AA28" i="11"/>
  <c r="T28" i="11"/>
  <c r="O28" i="11"/>
  <c r="F28" i="11"/>
  <c r="AZ27" i="11"/>
  <c r="AZ26" i="11"/>
  <c r="AZ25" i="11"/>
  <c r="AZ28" i="11" l="1"/>
  <c r="D71" i="10"/>
  <c r="D32" i="10"/>
  <c r="D31" i="10"/>
  <c r="D30" i="10"/>
  <c r="D28" i="10"/>
  <c r="D27" i="10"/>
  <c r="D26" i="10"/>
  <c r="D25" i="10"/>
  <c r="D24" i="10"/>
  <c r="D23" i="10"/>
  <c r="D22" i="10"/>
  <c r="D21" i="10"/>
  <c r="D20" i="10"/>
  <c r="D19" i="10"/>
  <c r="D18" i="10"/>
  <c r="Q83" i="10"/>
  <c r="P83" i="10"/>
  <c r="O83" i="10"/>
  <c r="N83" i="10"/>
  <c r="M83" i="10"/>
  <c r="L83" i="10"/>
  <c r="K83" i="10"/>
  <c r="J83" i="10"/>
  <c r="D29" i="10" l="1"/>
  <c r="I56" i="10"/>
  <c r="J56" i="10"/>
  <c r="K56" i="10"/>
  <c r="L56" i="10"/>
  <c r="M56" i="10"/>
  <c r="M43" i="10" s="1"/>
  <c r="N56" i="10"/>
  <c r="O56" i="10"/>
  <c r="P56" i="10"/>
  <c r="Q56" i="10"/>
  <c r="I43" i="10"/>
  <c r="O43" i="10" l="1"/>
  <c r="P43" i="10"/>
  <c r="P33" i="10" s="1"/>
  <c r="P75" i="10" s="1"/>
  <c r="K43" i="10"/>
  <c r="K33" i="10" s="1"/>
  <c r="Q43" i="10"/>
  <c r="L43" i="10"/>
  <c r="L33" i="10" s="1"/>
  <c r="L75" i="10" s="1"/>
  <c r="N43" i="10"/>
  <c r="N33" i="10" s="1"/>
  <c r="N75" i="10" s="1"/>
  <c r="J43" i="10"/>
  <c r="J33" i="10" s="1"/>
  <c r="Q33" i="10"/>
  <c r="O33" i="10"/>
  <c r="O75" i="10" s="1"/>
  <c r="M33" i="10"/>
  <c r="M75" i="10" s="1"/>
  <c r="G48" i="10"/>
  <c r="H45" i="10"/>
  <c r="H39" i="10"/>
  <c r="G36" i="10"/>
  <c r="G37" i="10"/>
  <c r="G38" i="10"/>
  <c r="F74" i="10"/>
  <c r="F72" i="10" s="1"/>
  <c r="G35" i="10"/>
  <c r="Q75" i="10"/>
  <c r="K17" i="10"/>
  <c r="K16" i="10" s="1"/>
  <c r="J17" i="10"/>
  <c r="J16" i="10" s="1"/>
  <c r="H17" i="10"/>
  <c r="H16" i="10" s="1"/>
  <c r="G17" i="10"/>
  <c r="G16" i="10" s="1"/>
  <c r="F17" i="10"/>
  <c r="F16" i="10" s="1"/>
  <c r="E17" i="10"/>
  <c r="E16" i="10" s="1"/>
  <c r="G34" i="10" l="1"/>
  <c r="D16" i="10"/>
  <c r="G41" i="10"/>
  <c r="K75" i="10"/>
  <c r="G49" i="10"/>
  <c r="G40" i="10"/>
  <c r="G51" i="10"/>
  <c r="G46" i="10"/>
  <c r="J75" i="10"/>
  <c r="G60" i="10"/>
  <c r="G53" i="10"/>
  <c r="H52" i="10"/>
  <c r="G52" i="10" s="1"/>
  <c r="H47" i="10"/>
  <c r="G47" i="10" s="1"/>
  <c r="D17" i="10"/>
  <c r="I33" i="10"/>
  <c r="I75" i="10" s="1"/>
  <c r="G45" i="10"/>
  <c r="G50" i="10"/>
  <c r="G39" i="10" l="1"/>
  <c r="G59" i="10"/>
  <c r="H57" i="10"/>
  <c r="E34" i="10" l="1"/>
  <c r="D34" i="10" l="1"/>
  <c r="E64" i="10"/>
  <c r="D56" i="10"/>
  <c r="D33" i="10" l="1"/>
  <c r="D75" i="10" s="1"/>
  <c r="F56" i="10"/>
  <c r="F43" i="10" s="1"/>
  <c r="G58" i="10"/>
  <c r="E56" i="10"/>
  <c r="E43" i="10" s="1"/>
  <c r="E33" i="10" s="1"/>
  <c r="E75" i="10" s="1"/>
  <c r="G56" i="10" l="1"/>
  <c r="G43" i="10" s="1"/>
  <c r="G33" i="10" s="1"/>
  <c r="G75" i="10" s="1"/>
  <c r="H56" i="10"/>
  <c r="H43" i="10" s="1"/>
  <c r="H33" i="10" s="1"/>
  <c r="F33" i="10" l="1"/>
  <c r="F75" i="10" s="1"/>
</calcChain>
</file>

<file path=xl/comments1.xml><?xml version="1.0" encoding="utf-8"?>
<comments xmlns="http://schemas.openxmlformats.org/spreadsheetml/2006/main">
  <authors>
    <author>Teacher</author>
    <author>USER</author>
  </authors>
  <commentList>
    <comment ref="F24" authorId="0">
      <text>
        <r>
          <rPr>
            <b/>
            <sz val="8"/>
            <color indexed="81"/>
            <rFont val="Tahoma"/>
            <family val="2"/>
            <charset val="204"/>
          </rPr>
          <t>Сумма по строке I с 3 по 8 столбик</t>
        </r>
      </text>
    </comment>
    <comment ref="AZ24" authorId="0">
      <text>
        <r>
          <rPr>
            <b/>
            <sz val="8"/>
            <color indexed="81"/>
            <rFont val="Tahoma"/>
            <family val="2"/>
            <charset val="204"/>
          </rPr>
          <t>Сумма по строке I</t>
        </r>
      </text>
    </comment>
    <comment ref="F25" authorId="0">
      <text>
        <r>
          <rPr>
            <b/>
            <sz val="8"/>
            <color indexed="81"/>
            <rFont val="Tahoma"/>
            <family val="2"/>
            <charset val="204"/>
          </rPr>
          <t>Сумма по строке II с 3 по 8 столбик</t>
        </r>
      </text>
    </comment>
    <comment ref="AZ25" authorId="0">
      <text>
        <r>
          <rPr>
            <b/>
            <sz val="8"/>
            <color indexed="81"/>
            <rFont val="Tahoma"/>
            <family val="2"/>
            <charset val="204"/>
          </rPr>
          <t>Сумма по строке II</t>
        </r>
      </text>
    </comment>
    <comment ref="F26" authorId="0">
      <text>
        <r>
          <rPr>
            <b/>
            <sz val="8"/>
            <color indexed="81"/>
            <rFont val="Tahoma"/>
            <family val="2"/>
            <charset val="204"/>
          </rPr>
          <t>Сумма по строке II с 3 по 8 столбик</t>
        </r>
      </text>
    </comment>
    <comment ref="AZ26" authorId="0">
      <text>
        <r>
          <rPr>
            <b/>
            <sz val="8"/>
            <color indexed="81"/>
            <rFont val="Tahoma"/>
            <family val="2"/>
            <charset val="204"/>
          </rPr>
          <t>Сумма по строке II</t>
        </r>
      </text>
    </comment>
    <comment ref="F27" authorId="0">
      <text>
        <r>
          <rPr>
            <b/>
            <sz val="8"/>
            <color indexed="81"/>
            <rFont val="Tahoma"/>
            <family val="2"/>
            <charset val="204"/>
          </rPr>
          <t>Сумма по строке II с 3 по 8 столбик</t>
        </r>
      </text>
    </comment>
    <comment ref="AZ27" authorId="0">
      <text>
        <r>
          <rPr>
            <b/>
            <sz val="8"/>
            <color indexed="81"/>
            <rFont val="Tahoma"/>
            <family val="2"/>
            <charset val="204"/>
          </rPr>
          <t>Сумма по строке II</t>
        </r>
      </text>
    </comment>
    <comment ref="F28" authorId="1">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O28" authorId="0">
      <text>
        <r>
          <rPr>
            <sz val="8"/>
            <color indexed="81"/>
            <rFont val="Tahoma"/>
            <family val="2"/>
            <charset val="204"/>
          </rPr>
          <t xml:space="preserve">Сумма по столбцу </t>
        </r>
        <r>
          <rPr>
            <b/>
            <sz val="8"/>
            <color indexed="81"/>
            <rFont val="Tahoma"/>
            <family val="2"/>
            <charset val="204"/>
          </rPr>
          <t>3</t>
        </r>
      </text>
    </comment>
    <comment ref="T28" authorId="0">
      <text>
        <r>
          <rPr>
            <b/>
            <sz val="8"/>
            <color indexed="81"/>
            <rFont val="Tahoma"/>
            <family val="2"/>
            <charset val="204"/>
          </rPr>
          <t>Сумма по столбцу 4</t>
        </r>
      </text>
    </comment>
    <comment ref="AA28" authorId="0">
      <text>
        <r>
          <rPr>
            <b/>
            <sz val="8"/>
            <color indexed="81"/>
            <rFont val="Tahoma"/>
            <family val="2"/>
            <charset val="204"/>
          </rPr>
          <t>Сумма по столбцу 5</t>
        </r>
        <r>
          <rPr>
            <sz val="8"/>
            <color indexed="81"/>
            <rFont val="Tahoma"/>
            <family val="2"/>
            <charset val="204"/>
          </rPr>
          <t xml:space="preserve">
</t>
        </r>
      </text>
    </comment>
    <comment ref="AH28" authorId="0">
      <text>
        <r>
          <rPr>
            <b/>
            <sz val="8"/>
            <color indexed="81"/>
            <rFont val="Tahoma"/>
            <family val="2"/>
            <charset val="204"/>
          </rPr>
          <t>Сумма по столбцу 6</t>
        </r>
      </text>
    </comment>
    <comment ref="AN28" authorId="0">
      <text>
        <r>
          <rPr>
            <b/>
            <sz val="8"/>
            <color indexed="81"/>
            <rFont val="Tahoma"/>
            <family val="2"/>
            <charset val="204"/>
          </rPr>
          <t>Сумма по столбцу 7</t>
        </r>
      </text>
    </comment>
    <comment ref="AU28" authorId="0">
      <text>
        <r>
          <rPr>
            <b/>
            <sz val="8"/>
            <color indexed="81"/>
            <rFont val="Tahoma"/>
            <family val="2"/>
            <charset val="204"/>
          </rPr>
          <t>Сумма по столбцу 8</t>
        </r>
      </text>
    </comment>
    <comment ref="AZ28" authorId="0">
      <text>
        <r>
          <rPr>
            <b/>
            <sz val="8"/>
            <color indexed="81"/>
            <rFont val="Tahoma"/>
            <family val="2"/>
            <charset val="204"/>
          </rPr>
          <t xml:space="preserve">Сумма по столбцу 9
</t>
        </r>
      </text>
    </comment>
  </commentList>
</comments>
</file>

<file path=xl/comments2.xml><?xml version="1.0" encoding="utf-8"?>
<comments xmlns="http://schemas.openxmlformats.org/spreadsheetml/2006/main">
  <authors>
    <author>Teacher</author>
    <author>Pushkova L.</author>
  </authors>
  <commentList>
    <comment ref="D33" authorId="0">
      <text>
        <r>
          <rPr>
            <b/>
            <sz val="8"/>
            <color indexed="81"/>
            <rFont val="Tahoma"/>
            <family val="2"/>
            <charset val="204"/>
          </rPr>
          <t>Сумма столбцов 5+6 в этой строке</t>
        </r>
      </text>
    </comment>
    <comment ref="E33" authorId="0">
      <text>
        <r>
          <rPr>
            <b/>
            <sz val="8"/>
            <color indexed="81"/>
            <rFont val="Tahoma"/>
            <family val="2"/>
            <charset val="204"/>
          </rPr>
          <t>Сумма по столбцу 5 для этого раздела</t>
        </r>
      </text>
    </comment>
    <comment ref="F33" authorId="0">
      <text>
        <r>
          <rPr>
            <b/>
            <sz val="8"/>
            <color indexed="81"/>
            <rFont val="Tahoma"/>
            <family val="2"/>
            <charset val="204"/>
          </rPr>
          <t>Сумма столбцов 7+8+9 в этой строке</t>
        </r>
      </text>
    </comment>
    <comment ref="G33" authorId="0">
      <text>
        <r>
          <rPr>
            <b/>
            <sz val="8"/>
            <color indexed="81"/>
            <rFont val="Tahoma"/>
            <family val="2"/>
            <charset val="204"/>
          </rPr>
          <t>Сумма по столбцу 8 для этого раздела</t>
        </r>
      </text>
    </comment>
    <comment ref="H33" authorId="0">
      <text>
        <r>
          <rPr>
            <b/>
            <sz val="8"/>
            <color indexed="81"/>
            <rFont val="Tahoma"/>
            <family val="2"/>
            <charset val="204"/>
          </rPr>
          <t>Сумма по столбцу 8 для этого раздела</t>
        </r>
      </text>
    </comment>
    <comment ref="I33" authorId="0">
      <text>
        <r>
          <rPr>
            <b/>
            <sz val="8"/>
            <color indexed="81"/>
            <rFont val="Tahoma"/>
            <family val="2"/>
            <charset val="204"/>
          </rPr>
          <t>Сумма по столбцу 9 для этого раздела</t>
        </r>
      </text>
    </comment>
    <comment ref="D34" authorId="0">
      <text>
        <r>
          <rPr>
            <b/>
            <sz val="8"/>
            <color indexed="81"/>
            <rFont val="Tahoma"/>
            <family val="2"/>
            <charset val="204"/>
          </rPr>
          <t>Сумма столбцов 5+6 в этой строке</t>
        </r>
      </text>
    </comment>
    <comment ref="E34" authorId="0">
      <text>
        <r>
          <rPr>
            <b/>
            <sz val="8"/>
            <color indexed="81"/>
            <rFont val="Tahoma"/>
            <family val="2"/>
            <charset val="204"/>
          </rPr>
          <t>Сумма по столбцу 5 для этого раздела</t>
        </r>
      </text>
    </comment>
    <comment ref="F34" authorId="0">
      <text>
        <r>
          <rPr>
            <b/>
            <sz val="8"/>
            <color indexed="81"/>
            <rFont val="Tahoma"/>
            <family val="2"/>
            <charset val="204"/>
          </rPr>
          <t>Сумма столбцов 7+8+9 в этой строке</t>
        </r>
      </text>
    </comment>
    <comment ref="G34" authorId="0">
      <text>
        <r>
          <rPr>
            <b/>
            <sz val="8"/>
            <color indexed="81"/>
            <rFont val="Tahoma"/>
            <family val="2"/>
            <charset val="204"/>
          </rPr>
          <t>Сумма по столбцу 7 для этого раздела</t>
        </r>
      </text>
    </comment>
    <comment ref="H34" authorId="0">
      <text>
        <r>
          <rPr>
            <b/>
            <sz val="8"/>
            <color indexed="81"/>
            <rFont val="Tahoma"/>
            <family val="2"/>
            <charset val="204"/>
          </rPr>
          <t>Сумма по столбцу 8 для этого раздела</t>
        </r>
      </text>
    </comment>
    <comment ref="I34" authorId="0">
      <text>
        <r>
          <rPr>
            <b/>
            <sz val="8"/>
            <color indexed="81"/>
            <rFont val="Tahoma"/>
            <family val="2"/>
            <charset val="204"/>
          </rPr>
          <t>Сумма по столбцу 9 для этого раздела</t>
        </r>
      </text>
    </comment>
    <comment ref="D35" authorId="0">
      <text>
        <r>
          <rPr>
            <b/>
            <sz val="8"/>
            <color indexed="81"/>
            <rFont val="Tahoma"/>
            <family val="2"/>
            <charset val="204"/>
          </rPr>
          <t>Сумма столбцов 5+6 в этой строке</t>
        </r>
      </text>
    </comment>
    <comment ref="F35" authorId="0">
      <text>
        <r>
          <rPr>
            <b/>
            <sz val="8"/>
            <color indexed="81"/>
            <rFont val="Tahoma"/>
            <family val="2"/>
            <charset val="204"/>
          </rPr>
          <t>Сумма столбцов 7+8+9 в этой строке</t>
        </r>
      </text>
    </comment>
    <comment ref="D36" authorId="0">
      <text>
        <r>
          <rPr>
            <b/>
            <sz val="8"/>
            <color indexed="81"/>
            <rFont val="Tahoma"/>
            <family val="2"/>
            <charset val="204"/>
          </rPr>
          <t>Сумма столбцов 5+6 в этой строке</t>
        </r>
      </text>
    </comment>
    <comment ref="F36" authorId="0">
      <text>
        <r>
          <rPr>
            <b/>
            <sz val="8"/>
            <color indexed="81"/>
            <rFont val="Tahoma"/>
            <family val="2"/>
            <charset val="204"/>
          </rPr>
          <t>Сумма столбцов 7+8+9 в этой строке</t>
        </r>
      </text>
    </comment>
    <comment ref="D37" authorId="0">
      <text>
        <r>
          <rPr>
            <b/>
            <sz val="8"/>
            <color indexed="81"/>
            <rFont val="Tahoma"/>
            <family val="2"/>
            <charset val="204"/>
          </rPr>
          <t>Сумма столбцов 5+6 в этой строке</t>
        </r>
      </text>
    </comment>
    <comment ref="F37" authorId="0">
      <text>
        <r>
          <rPr>
            <b/>
            <sz val="8"/>
            <color indexed="81"/>
            <rFont val="Tahoma"/>
            <family val="2"/>
            <charset val="204"/>
          </rPr>
          <t>Сумма столбцов 7+8+9 в этой строке</t>
        </r>
      </text>
    </comment>
    <comment ref="D38" authorId="0">
      <text>
        <r>
          <rPr>
            <b/>
            <sz val="8"/>
            <color indexed="81"/>
            <rFont val="Tahoma"/>
            <family val="2"/>
            <charset val="204"/>
          </rPr>
          <t>Сумма столбцов 5+6 в этой строке</t>
        </r>
      </text>
    </comment>
    <comment ref="F38" authorId="0">
      <text>
        <r>
          <rPr>
            <b/>
            <sz val="8"/>
            <color indexed="81"/>
            <rFont val="Tahoma"/>
            <family val="2"/>
            <charset val="204"/>
          </rPr>
          <t>Сумма столбцов 7+8+9 в этой строке</t>
        </r>
      </text>
    </comment>
    <comment ref="D39" authorId="0">
      <text>
        <r>
          <rPr>
            <b/>
            <sz val="8"/>
            <color indexed="81"/>
            <rFont val="Tahoma"/>
            <family val="2"/>
            <charset val="204"/>
          </rPr>
          <t>Сумма столбцов 5+6 в этой строке</t>
        </r>
      </text>
    </comment>
    <comment ref="E39" authorId="0">
      <text>
        <r>
          <rPr>
            <b/>
            <sz val="8"/>
            <color indexed="81"/>
            <rFont val="Tahoma"/>
            <family val="2"/>
            <charset val="204"/>
          </rPr>
          <t>Сумма по столбцу 5 для этого раздела</t>
        </r>
      </text>
    </comment>
    <comment ref="F39" authorId="0">
      <text>
        <r>
          <rPr>
            <b/>
            <sz val="8"/>
            <color indexed="81"/>
            <rFont val="Tahoma"/>
            <family val="2"/>
            <charset val="204"/>
          </rPr>
          <t>Сумма столбцов 7+8+9 в этой строке</t>
        </r>
      </text>
    </comment>
    <comment ref="G39" authorId="0">
      <text>
        <r>
          <rPr>
            <b/>
            <sz val="8"/>
            <color indexed="81"/>
            <rFont val="Tahoma"/>
            <family val="2"/>
            <charset val="204"/>
          </rPr>
          <t>Сумма по столбцу 7 для этого раздела</t>
        </r>
      </text>
    </comment>
    <comment ref="H39" authorId="0">
      <text>
        <r>
          <rPr>
            <b/>
            <sz val="8"/>
            <color indexed="81"/>
            <rFont val="Tahoma"/>
            <family val="2"/>
            <charset val="204"/>
          </rPr>
          <t>Сумма по столбцу 8 для этого раздела</t>
        </r>
      </text>
    </comment>
    <comment ref="I39" authorId="0">
      <text>
        <r>
          <rPr>
            <b/>
            <sz val="8"/>
            <color indexed="81"/>
            <rFont val="Tahoma"/>
            <family val="2"/>
            <charset val="204"/>
          </rPr>
          <t>Сумма по столбцу 9 для этого раздела</t>
        </r>
      </text>
    </comment>
    <comment ref="D40" authorId="0">
      <text>
        <r>
          <rPr>
            <b/>
            <sz val="8"/>
            <color indexed="81"/>
            <rFont val="Tahoma"/>
            <family val="2"/>
            <charset val="204"/>
          </rPr>
          <t>Сумма столбцов 5+6 в этой строке</t>
        </r>
      </text>
    </comment>
    <comment ref="F40" authorId="0">
      <text>
        <r>
          <rPr>
            <b/>
            <sz val="8"/>
            <color indexed="81"/>
            <rFont val="Tahoma"/>
            <family val="2"/>
            <charset val="204"/>
          </rPr>
          <t>Сумма столбцов 7+8+9 в этой строке</t>
        </r>
      </text>
    </comment>
    <comment ref="D44" authorId="0">
      <text>
        <r>
          <rPr>
            <b/>
            <sz val="8"/>
            <color indexed="81"/>
            <rFont val="Tahoma"/>
            <family val="2"/>
            <charset val="204"/>
          </rPr>
          <t>Сумма столбцов 5+6 в этой строке</t>
        </r>
      </text>
    </comment>
    <comment ref="F44" authorId="0">
      <text>
        <r>
          <rPr>
            <b/>
            <sz val="8"/>
            <color indexed="81"/>
            <rFont val="Tahoma"/>
            <family val="2"/>
            <charset val="204"/>
          </rPr>
          <t>Сумма столбцов 7+8+9 в этой строке</t>
        </r>
      </text>
    </comment>
    <comment ref="I44" authorId="0">
      <text>
        <r>
          <rPr>
            <b/>
            <sz val="8"/>
            <color indexed="81"/>
            <rFont val="Tahoma"/>
            <family val="2"/>
            <charset val="204"/>
          </rPr>
          <t>Сумма по столбцу 9 для этого раздела</t>
        </r>
      </text>
    </comment>
    <comment ref="D45" authorId="0">
      <text>
        <r>
          <rPr>
            <b/>
            <sz val="8"/>
            <color indexed="81"/>
            <rFont val="Tahoma"/>
            <family val="2"/>
            <charset val="204"/>
          </rPr>
          <t>Сумма столбцов 5+6 в этой строке</t>
        </r>
      </text>
    </comment>
    <comment ref="F45" authorId="0">
      <text>
        <r>
          <rPr>
            <b/>
            <sz val="8"/>
            <color indexed="81"/>
            <rFont val="Tahoma"/>
            <family val="2"/>
            <charset val="204"/>
          </rPr>
          <t>Сумма столбцов 7+8+9 в этой строке</t>
        </r>
      </text>
    </comment>
    <comment ref="D46" authorId="0">
      <text>
        <r>
          <rPr>
            <b/>
            <sz val="8"/>
            <color indexed="81"/>
            <rFont val="Tahoma"/>
            <family val="2"/>
            <charset val="204"/>
          </rPr>
          <t>Сумма столбцов 5+6 в этой строке</t>
        </r>
      </text>
    </comment>
    <comment ref="D47" authorId="0">
      <text>
        <r>
          <rPr>
            <b/>
            <sz val="8"/>
            <color indexed="81"/>
            <rFont val="Tahoma"/>
            <family val="2"/>
            <charset val="204"/>
          </rPr>
          <t>Сумма столбцов 5+6 в этой строке</t>
        </r>
      </text>
    </comment>
    <comment ref="D48" authorId="1">
      <text>
        <r>
          <rPr>
            <b/>
            <sz val="8"/>
            <color indexed="81"/>
            <rFont val="Tahoma"/>
            <family val="2"/>
            <charset val="204"/>
          </rPr>
          <t>сумма столбцов 5,6</t>
        </r>
        <r>
          <rPr>
            <sz val="8"/>
            <color indexed="81"/>
            <rFont val="Tahoma"/>
            <family val="2"/>
            <charset val="204"/>
          </rPr>
          <t xml:space="preserve">
</t>
        </r>
      </text>
    </comment>
    <comment ref="F48" authorId="1">
      <text>
        <r>
          <rPr>
            <b/>
            <sz val="8"/>
            <color indexed="81"/>
            <rFont val="Tahoma"/>
            <family val="2"/>
            <charset val="204"/>
          </rPr>
          <t>сумма столбцов7,8,9</t>
        </r>
        <r>
          <rPr>
            <sz val="8"/>
            <color indexed="81"/>
            <rFont val="Tahoma"/>
            <family val="2"/>
            <charset val="204"/>
          </rPr>
          <t xml:space="preserve">
</t>
        </r>
      </text>
    </comment>
    <comment ref="D49" authorId="0">
      <text>
        <r>
          <rPr>
            <b/>
            <sz val="8"/>
            <color indexed="81"/>
            <rFont val="Tahoma"/>
            <family val="2"/>
            <charset val="204"/>
          </rPr>
          <t>Сумма столбцов 5+6 в этой строке</t>
        </r>
      </text>
    </comment>
    <comment ref="D50" authorId="1">
      <text>
        <r>
          <rPr>
            <b/>
            <sz val="8"/>
            <color indexed="81"/>
            <rFont val="Tahoma"/>
            <family val="2"/>
            <charset val="204"/>
          </rPr>
          <t>сумма столбцов 5,6</t>
        </r>
        <r>
          <rPr>
            <sz val="8"/>
            <color indexed="81"/>
            <rFont val="Tahoma"/>
            <family val="2"/>
            <charset val="204"/>
          </rPr>
          <t xml:space="preserve">
</t>
        </r>
      </text>
    </comment>
    <comment ref="F50" authorId="1">
      <text>
        <r>
          <rPr>
            <b/>
            <sz val="8"/>
            <color indexed="81"/>
            <rFont val="Tahoma"/>
            <family val="2"/>
            <charset val="204"/>
          </rPr>
          <t>сумма столбцов7,8,9</t>
        </r>
        <r>
          <rPr>
            <sz val="8"/>
            <color indexed="81"/>
            <rFont val="Tahoma"/>
            <family val="2"/>
            <charset val="204"/>
          </rPr>
          <t xml:space="preserve">
</t>
        </r>
      </text>
    </comment>
    <comment ref="D51" authorId="1">
      <text>
        <r>
          <rPr>
            <b/>
            <sz val="8"/>
            <color indexed="81"/>
            <rFont val="Tahoma"/>
            <family val="2"/>
            <charset val="204"/>
          </rPr>
          <t>сумма столбцов 5,6</t>
        </r>
        <r>
          <rPr>
            <sz val="8"/>
            <color indexed="81"/>
            <rFont val="Tahoma"/>
            <family val="2"/>
            <charset val="204"/>
          </rPr>
          <t xml:space="preserve">
</t>
        </r>
      </text>
    </comment>
    <comment ref="F51" authorId="1">
      <text>
        <r>
          <rPr>
            <b/>
            <sz val="8"/>
            <color indexed="81"/>
            <rFont val="Tahoma"/>
            <family val="2"/>
            <charset val="204"/>
          </rPr>
          <t>сумма столбцов7,8,9</t>
        </r>
        <r>
          <rPr>
            <sz val="8"/>
            <color indexed="81"/>
            <rFont val="Tahoma"/>
            <family val="2"/>
            <charset val="204"/>
          </rPr>
          <t xml:space="preserve">
</t>
        </r>
      </text>
    </comment>
    <comment ref="D52" authorId="1">
      <text>
        <r>
          <rPr>
            <b/>
            <sz val="8"/>
            <color indexed="81"/>
            <rFont val="Tahoma"/>
            <family val="2"/>
            <charset val="204"/>
          </rPr>
          <t>сумма столбцов 5,6</t>
        </r>
        <r>
          <rPr>
            <sz val="8"/>
            <color indexed="81"/>
            <rFont val="Tahoma"/>
            <family val="2"/>
            <charset val="204"/>
          </rPr>
          <t xml:space="preserve">
</t>
        </r>
      </text>
    </comment>
    <comment ref="F52" authorId="1">
      <text>
        <r>
          <rPr>
            <b/>
            <sz val="8"/>
            <color indexed="81"/>
            <rFont val="Tahoma"/>
            <family val="2"/>
            <charset val="204"/>
          </rPr>
          <t>сумма столбцов7,8,9</t>
        </r>
        <r>
          <rPr>
            <sz val="8"/>
            <color indexed="81"/>
            <rFont val="Tahoma"/>
            <family val="2"/>
            <charset val="204"/>
          </rPr>
          <t xml:space="preserve">
</t>
        </r>
      </text>
    </comment>
    <comment ref="D58" authorId="1">
      <text>
        <r>
          <rPr>
            <b/>
            <sz val="8"/>
            <color indexed="81"/>
            <rFont val="Tahoma"/>
            <family val="2"/>
            <charset val="204"/>
          </rPr>
          <t>сумма столбцов 5,6</t>
        </r>
        <r>
          <rPr>
            <sz val="8"/>
            <color indexed="81"/>
            <rFont val="Tahoma"/>
            <family val="2"/>
            <charset val="204"/>
          </rPr>
          <t xml:space="preserve">
</t>
        </r>
      </text>
    </comment>
    <comment ref="F58" authorId="0">
      <text>
        <r>
          <rPr>
            <b/>
            <sz val="8"/>
            <color indexed="81"/>
            <rFont val="Tahoma"/>
            <family val="2"/>
            <charset val="204"/>
          </rPr>
          <t>Сумма столбцов 7+8+9 в этой строке</t>
        </r>
      </text>
    </comment>
    <comment ref="D65" authorId="1">
      <text>
        <r>
          <rPr>
            <b/>
            <sz val="8"/>
            <color indexed="81"/>
            <rFont val="Tahoma"/>
            <family val="2"/>
            <charset val="204"/>
          </rPr>
          <t>сумма столбцов 5,6</t>
        </r>
        <r>
          <rPr>
            <sz val="8"/>
            <color indexed="81"/>
            <rFont val="Tahoma"/>
            <family val="2"/>
            <charset val="204"/>
          </rPr>
          <t xml:space="preserve">
</t>
        </r>
      </text>
    </comment>
    <comment ref="D66" authorId="1">
      <text>
        <r>
          <rPr>
            <b/>
            <sz val="8"/>
            <color indexed="81"/>
            <rFont val="Tahoma"/>
            <family val="2"/>
            <charset val="204"/>
          </rPr>
          <t>сумма столбцов 5,6</t>
        </r>
        <r>
          <rPr>
            <sz val="8"/>
            <color indexed="81"/>
            <rFont val="Tahoma"/>
            <family val="2"/>
            <charset val="204"/>
          </rPr>
          <t xml:space="preserve">
</t>
        </r>
      </text>
    </comment>
    <comment ref="D67" authorId="1">
      <text>
        <r>
          <rPr>
            <b/>
            <sz val="8"/>
            <color indexed="81"/>
            <rFont val="Tahoma"/>
            <family val="2"/>
            <charset val="204"/>
          </rPr>
          <t>сумма столбцов 5,6</t>
        </r>
        <r>
          <rPr>
            <sz val="8"/>
            <color indexed="81"/>
            <rFont val="Tahoma"/>
            <family val="2"/>
            <charset val="204"/>
          </rPr>
          <t xml:space="preserve">
</t>
        </r>
      </text>
    </comment>
    <comment ref="D68" authorId="1">
      <text>
        <r>
          <rPr>
            <b/>
            <sz val="8"/>
            <color indexed="81"/>
            <rFont val="Tahoma"/>
            <family val="2"/>
            <charset val="204"/>
          </rPr>
          <t>сумма столбцов 5,6</t>
        </r>
        <r>
          <rPr>
            <sz val="8"/>
            <color indexed="81"/>
            <rFont val="Tahoma"/>
            <family val="2"/>
            <charset val="204"/>
          </rPr>
          <t xml:space="preserve">
</t>
        </r>
      </text>
    </comment>
    <comment ref="D69" authorId="1">
      <text>
        <r>
          <rPr>
            <b/>
            <sz val="8"/>
            <color indexed="81"/>
            <rFont val="Tahoma"/>
            <family val="2"/>
            <charset val="204"/>
          </rPr>
          <t>сумма столбцов 5,6</t>
        </r>
        <r>
          <rPr>
            <sz val="8"/>
            <color indexed="81"/>
            <rFont val="Tahoma"/>
            <family val="2"/>
            <charset val="204"/>
          </rPr>
          <t xml:space="preserve">
</t>
        </r>
      </text>
    </comment>
  </commentList>
</comments>
</file>

<file path=xl/sharedStrings.xml><?xml version="1.0" encoding="utf-8"?>
<sst xmlns="http://schemas.openxmlformats.org/spreadsheetml/2006/main" count="585" uniqueCount="403">
  <si>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</si>
  <si>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</si>
  <si>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</si>
  <si>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</si>
  <si>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</si>
  <si>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</si>
  <si>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</si>
  <si>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</si>
  <si>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</si>
  <si>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</si>
  <si>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</si>
  <si>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</si>
  <si>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</si>
  <si>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</si>
  <si>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</si>
  <si>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</si>
  <si>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</si>
  <si>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</si>
  <si>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</si>
  <si>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</si>
  <si>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</si>
  <si>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</si>
  <si>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С</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</si>
  <si>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</si>
  <si>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</si>
  <si>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</si>
  <si>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</si>
  <si>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</si>
  <si>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</si>
  <si>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</si>
  <si>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</si>
  <si>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</si>
  <si>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</si>
  <si>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</si>
  <si>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</si>
  <si>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</si>
  <si>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Обучение по дисциплинам и междисциплинарным курсам</t>
  </si>
  <si>
    <t>Всего</t>
  </si>
  <si>
    <t>Государственная итоговая аттестация</t>
  </si>
  <si>
    <t>Производственная практика</t>
  </si>
  <si>
    <t>по профилю специальности</t>
  </si>
  <si>
    <t>I</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</si>
  <si>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</si>
  <si>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</si>
  <si>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</si>
  <si>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</si>
  <si>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</si>
  <si>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</si>
  <si>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</si>
  <si>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</si>
  <si>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</si>
  <si>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</si>
  <si>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</si>
  <si>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</si>
  <si>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</si>
  <si>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</si>
  <si>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</si>
  <si>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</si>
  <si>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</si>
  <si>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</si>
  <si>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</si>
  <si>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</si>
  <si>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</si>
  <si>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</si>
  <si>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</si>
  <si>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</si>
  <si>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</si>
  <si>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</si>
  <si>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</si>
  <si>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</si>
  <si>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</si>
  <si>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</si>
  <si>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</si>
  <si>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</si>
  <si>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</si>
  <si>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</si>
  <si>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</si>
  <si>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</si>
  <si>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</si>
  <si>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</si>
  <si>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</si>
  <si>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</si>
  <si>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</si>
  <si>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</si>
  <si>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</si>
  <si>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</si>
  <si>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</si>
  <si>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</si>
  <si>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</si>
  <si>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</si>
  <si>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</si>
  <si>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</si>
  <si>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</si>
  <si>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</si>
  <si>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</si>
  <si>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</si>
  <si>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</si>
  <si>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</si>
  <si>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</si>
  <si>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</si>
  <si>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</si>
  <si>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</si>
  <si>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</si>
  <si>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</si>
  <si>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</si>
  <si>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</si>
  <si>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</si>
  <si>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</si>
  <si>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</si>
  <si>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</si>
  <si>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</si>
  <si>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</si>
  <si>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</si>
  <si>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</si>
  <si>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</si>
  <si>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</si>
  <si>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</si>
  <si>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</si>
  <si>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</si>
  <si>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</si>
  <si>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</si>
  <si>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</si>
  <si>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</si>
  <si>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</si>
  <si>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</si>
  <si>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</si>
  <si>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</si>
  <si>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</si>
  <si>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</si>
  <si>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</si>
  <si>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</si>
  <si>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</si>
  <si>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</si>
  <si>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</si>
  <si>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</si>
  <si>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</si>
  <si>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</si>
  <si>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</si>
  <si>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</si>
  <si>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</si>
  <si>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</si>
  <si>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</si>
  <si>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</si>
  <si>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</si>
  <si>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</si>
  <si>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Теоретичес-кое обучение</t>
  </si>
  <si>
    <t>Неделя отсутст-вует</t>
  </si>
  <si>
    <t>*</t>
  </si>
  <si>
    <t>Экологические основы природопользования</t>
  </si>
  <si>
    <t>Основы экономики</t>
  </si>
  <si>
    <t>Правовые основы профессиональной деятельности</t>
  </si>
  <si>
    <t>МДК.01.03</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</si>
  <si>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</si>
  <si>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</si>
  <si>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Учебный год начинается 1 сентября и заканчивается согласно графика учебного процесса и рабочего учебного плана по данной специальности.</t>
  </si>
  <si>
    <t>На втором-четвертом курсах в изучение МДК включаются особенности технической эксплуатации и обслуживания электрического и электромеханического оборудования в судоремонтной отрасли.</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</si>
  <si>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(дипломного проекта), соответствующей содержанию профессиональных модулей ППССЗ.</t>
  </si>
  <si>
    <t xml:space="preserve">4. Перечень кабинетов, лабораторий, мастерских и других помещений для подготовки по специальности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</si>
  <si>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</si>
  <si>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</si>
  <si>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</si>
  <si>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</si>
  <si>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</si>
  <si>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</si>
  <si>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</si>
  <si>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</si>
  <si>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</si>
  <si>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</si>
  <si>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</si>
  <si>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</si>
  <si>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</si>
  <si>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</si>
  <si>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</si>
  <si>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</si>
  <si>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</si>
  <si>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</si>
  <si>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</si>
  <si>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</si>
  <si>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</si>
  <si>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</si>
  <si>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</si>
  <si>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</si>
  <si>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</si>
  <si>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</si>
  <si>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</si>
  <si>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</si>
  <si>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</si>
  <si>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</si>
  <si>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</si>
  <si>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</si>
  <si>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</si>
  <si>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</si>
  <si>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</si>
  <si>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</si>
  <si>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</si>
  <si>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Безопасность жизнедеятельности</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</si>
  <si>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</si>
  <si>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</si>
  <si>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</si>
  <si>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</si>
  <si>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</si>
  <si>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</si>
  <si>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</si>
  <si>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</si>
  <si>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rgb="FF000000"/>
        <rFont val="Georgia"/>
        <family val="1"/>
        <charset val="204"/>
      </rPr>
      <t xml:space="preserve"> </t>
    </r>
    <r>
      <rPr>
        <sz val="12"/>
        <color rgb="FF000000"/>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</si>
  <si>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</si>
  <si>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t>Преддипломная (квалификационная) практика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(квалификационная) практика реализуется студентом по направлению образовательного учреждения в объеме не более 4 недель.</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</si>
  <si>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 (квалификационной).</t>
  </si>
  <si>
    <r>
      <t>2.2.Общепрофессиональные дисциплины и профессиональный</t>
    </r>
    <r>
      <rPr>
        <sz val="12"/>
        <color rgb="FF000000"/>
        <rFont val="Times New Roman"/>
        <family val="1"/>
        <charset val="204"/>
      </rPr>
      <t xml:space="preserve">  </t>
    </r>
    <r>
      <rPr>
        <b/>
        <sz val="12"/>
        <color rgb="FF000000"/>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</si>
  <si>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производственная (профессиональная)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</si>
  <si>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Производственная (профессиональная) практика реализуется в объеме, предусмотренном для очной формы обучения. Все этапы учебной (профессиональной) практики,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</si>
  <si>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2.3. Формирование вариативной части ППССЗ</t>
  </si>
  <si>
    <t>2.4. .Порядок аттестации студентов</t>
  </si>
  <si>
    <t>По окончании обучения при условии  успешного прохождения государственной итоговой аттестации выпускник получает диплом о среднем профессиональном образовании государственного образца.</t>
  </si>
  <si>
    <t xml:space="preserve">Промежуточная аттестация включает экзамены, зачеты, контрольные работы, курсовую работу (проект). Курсовая работа (проект) выполняется за счет времени, отводимого на изучение данной дисциплины и в объеме, предусмотренном рабочим  учебным планом. </t>
  </si>
  <si>
    <r>
      <t xml:space="preserve"> Зачеты проводятся  за счет времени, отведенного на образовательный предмет, дисциплину или профессиональный модуль.  </t>
    </r>
    <r>
      <rPr>
        <sz val="12"/>
        <color rgb="FF000000"/>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</si>
  <si>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</si>
  <si>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</si>
  <si>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</si>
  <si>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</si>
  <si>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</si>
  <si>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</si>
  <si>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</si>
  <si>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</si>
  <si>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</si>
  <si>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</si>
  <si>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</si>
  <si>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</si>
  <si>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</si>
  <si>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</si>
  <si>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</si>
  <si>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</si>
  <si>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</si>
  <si>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</si>
  <si>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</si>
  <si>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</si>
  <si>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</si>
  <si>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</si>
  <si>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</si>
  <si>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</si>
  <si>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</si>
  <si>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</si>
  <si>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</si>
  <si>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</si>
  <si>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</si>
  <si>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</si>
  <si>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</si>
  <si>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</si>
  <si>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</si>
  <si>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</si>
  <si>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</si>
  <si>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</si>
  <si>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</si>
  <si>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</si>
  <si>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</si>
  <si>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</si>
  <si>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</si>
  <si>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</si>
  <si>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ОК 1 - 9, ПК 1.1 - 1.4
</t>
  </si>
  <si>
    <t xml:space="preserve">МДК.01.02. </t>
  </si>
  <si>
    <t xml:space="preserve">МДК.01.03. </t>
  </si>
  <si>
    <t>МДК.01.04.</t>
  </si>
  <si>
    <t>МДК.02.01.</t>
  </si>
  <si>
    <t xml:space="preserve">ОК 1 - 9, ПК 2.1 - 2.3
</t>
  </si>
  <si>
    <t>Формы промежуточной аттестации       З/Э</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</si>
  <si>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</si>
  <si>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</si>
  <si>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</si>
  <si>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</si>
  <si>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</si>
  <si>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</si>
  <si>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ООП.00</t>
  </si>
  <si>
    <t>Общеобразовательный цикл</t>
  </si>
  <si>
    <t>ОУД.00</t>
  </si>
  <si>
    <t>Базовая часть общеобразовательной подготовки (технический профиль)</t>
  </si>
  <si>
    <t>ОУД.01</t>
  </si>
  <si>
    <t>Русский язык и литература</t>
  </si>
  <si>
    <t>ОУД.02</t>
  </si>
  <si>
    <t>ОУД.03</t>
  </si>
  <si>
    <t>ОУД.04</t>
  </si>
  <si>
    <t>ОУД.05</t>
  </si>
  <si>
    <t>Основы безопасности жизнедеятельности</t>
  </si>
  <si>
    <t>ОУД.06</t>
  </si>
  <si>
    <t>Химия</t>
  </si>
  <si>
    <t>ОУД.07</t>
  </si>
  <si>
    <t>Обществознание (вкл.экономику и право)</t>
  </si>
  <si>
    <t>ОУД.08</t>
  </si>
  <si>
    <t>Биология</t>
  </si>
  <si>
    <t>ОУД.09</t>
  </si>
  <si>
    <t>География</t>
  </si>
  <si>
    <t>ОУД.10</t>
  </si>
  <si>
    <t>Экология</t>
  </si>
  <si>
    <t>ОУД.11</t>
  </si>
  <si>
    <t>Черчение с элементами компьютерной графики</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</si>
  <si>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</si>
  <si>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</si>
  <si>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</si>
  <si>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</si>
  <si>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</si>
  <si>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</si>
  <si>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</si>
  <si>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</si>
  <si>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Обязательная часть учебных циклов ППССЗ</t>
  </si>
  <si>
    <t>Математический и общий естественнонаучный  учебный цикл</t>
  </si>
  <si>
    <t>Электротехника и электроника</t>
  </si>
  <si>
    <t xml:space="preserve">Метрология, стандартизация и сертификация </t>
  </si>
  <si>
    <t>ОП.07</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</si>
  <si>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</si>
  <si>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</si>
  <si>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</si>
  <si>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</si>
  <si>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charset val="204"/>
      </rPr>
      <t xml:space="preserve"> </t>
    </r>
  </si>
  <si>
    <t>4 ч. / 1об. в год</t>
  </si>
  <si>
    <t>дисциплин и МДК</t>
  </si>
  <si>
    <t>1.1. Дипломный проект</t>
  </si>
  <si>
    <t>Выполнение дипломного  проекта с 18 мая по 14 июня (всего 4 нед.)</t>
  </si>
  <si>
    <t>Защита дипломного проекта  с 15 июня по 28 июня (всего2 нед.)</t>
  </si>
  <si>
    <t>зачётов</t>
  </si>
  <si>
    <r>
      <rPr>
        <sz val="7"/>
        <rFont val="Times New Roman"/>
        <family val="1"/>
        <charset val="204"/>
      </rPr>
      <t xml:space="preserve">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</si>
  <si>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Домашние контрольные работы подлежат обязательному рецензированию.</t>
    </r>
    <r>
      <rPr>
        <sz val="12"/>
        <color rgb="FF000000"/>
        <rFont val="Georgia"/>
        <family val="1"/>
        <charset val="204"/>
      </rPr>
      <t xml:space="preserve"> </t>
    </r>
    <r>
      <rPr>
        <sz val="12"/>
        <color rgb="FF000000"/>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</si>
  <si>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 xml:space="preserve"> -/-,-/-,-/з,-/-</t>
  </si>
  <si>
    <t xml:space="preserve"> -/-,-/-,-/-,-/з</t>
  </si>
  <si>
    <t xml:space="preserve"> -/-,-/-,-/-,з/-</t>
  </si>
  <si>
    <t>преддипл.практика</t>
  </si>
  <si>
    <t>контрольные работы</t>
  </si>
  <si>
    <t>производств. практика</t>
  </si>
  <si>
    <t xml:space="preserve"> -/к,з/-,-/-,-/-</t>
  </si>
  <si>
    <t xml:space="preserve"> -/з,-/з,-/з,-/з</t>
  </si>
  <si>
    <t xml:space="preserve"> -/к,-/-,-/-,-/-</t>
  </si>
  <si>
    <t xml:space="preserve"> -/з,-/-,-/-,-/-</t>
  </si>
  <si>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</si>
  <si>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 xml:space="preserve"> -/-,к/э,-/-,-/-</t>
  </si>
  <si>
    <t>23.02.03 "Техническое обслуживание и ремонт автомобильного транспорта"</t>
  </si>
  <si>
    <t xml:space="preserve"> 23.02.03 Техническое обслуживание и ремонт автомобильного транспорта" </t>
  </si>
  <si>
    <t>Нормативный срок обучения по специальности 23.02.03  Техническое обслуживание и ремонт автомобильного транспорта на базе среднего общего образования по заочной форме получения образования составляет 3 года 10 месяцев.</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</si>
  <si>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23.02.03  Техническое обслуживание и ремонт автомобильного транспорта, утвержденного приказом Министерства образования и науки РФ от 28.07.2014 №831,  и ряда нормативных документов, регламентирующих порядок разработки рабочих учебных планов.</t>
  </si>
  <si>
    <t>Правила  безопасности дорожного движения</t>
  </si>
  <si>
    <t>Правовое обеспечение профессиональной деятельности</t>
  </si>
  <si>
    <t>Техническое обслуживание и ремонт автотранспорта</t>
  </si>
  <si>
    <t>Устройство автомобилей</t>
  </si>
  <si>
    <t>Организация деятельности коллектива исполнителей</t>
  </si>
  <si>
    <t>Управление коллективом исполнителей</t>
  </si>
  <si>
    <t>Экономика организации</t>
  </si>
  <si>
    <t>Менеджмент на транспорте</t>
  </si>
  <si>
    <t>Деловая культура общения</t>
  </si>
  <si>
    <t>МДК.02.02</t>
  </si>
  <si>
    <t>МДК.02.03</t>
  </si>
  <si>
    <t>МДК.02.04</t>
  </si>
  <si>
    <t>МДК.02.05</t>
  </si>
  <si>
    <t>Выполнение работ по одной или нескольким профессиям рабочих, должностям служащих: 18511 Слесарь по ремонту автомобилей</t>
  </si>
  <si>
    <t>Э (к)</t>
  </si>
  <si>
    <t xml:space="preserve"> -/-,-/к,э/-,-/-</t>
  </si>
  <si>
    <t xml:space="preserve"> -/-,-/з,-/-,-/-</t>
  </si>
  <si>
    <r>
      <t xml:space="preserve">Группа </t>
    </r>
    <r>
      <rPr>
        <b/>
        <sz val="12"/>
        <rFont val="Times New Roman"/>
        <family val="1"/>
        <charset val="204"/>
      </rPr>
      <t>16-з</t>
    </r>
  </si>
  <si>
    <t>Сессия (включая промежуточную аттестацию</t>
  </si>
  <si>
    <t xml:space="preserve">3. План учебного процесса (программа подготовки специалистов среднего звена) по специальности 23.02.03 "Техническое обслуживание и ремонт автомобильного транспорта"   Начало подготовки - 2017 г.                 </t>
  </si>
  <si>
    <t xml:space="preserve"> -/-,-/з,-/К,-/э</t>
  </si>
  <si>
    <t>Технический контроль и диагностика автомобилей</t>
  </si>
  <si>
    <t xml:space="preserve"> -/-,-/-,-/к,-/з</t>
  </si>
  <si>
    <t>МДК.01.04</t>
  </si>
  <si>
    <t>Организация диллерской и торговой деятельности предприятий автосервиса</t>
  </si>
  <si>
    <t>ОП.10</t>
  </si>
  <si>
    <t>Экологическая безопасность на транспорте</t>
  </si>
  <si>
    <t>Э(К)</t>
  </si>
  <si>
    <t>1. Программа базовой подготовки</t>
  </si>
  <si>
    <t xml:space="preserve"> -/-,з/-,-/-,-/-</t>
  </si>
  <si>
    <t xml:space="preserve"> -/-,-/-,-/-,к/э</t>
  </si>
  <si>
    <t>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</si>
  <si>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t>1.1. Нормативная база реализации программы подготовки специалистов среднего звена по специальности 23.02.03  Техническое обслуживание и ремонт автомобильного транспорта</t>
  </si>
  <si>
    <t>1. ПОЯСНИТЕЛЬНАЯ ЗАПИСКА</t>
  </si>
  <si>
    <r>
      <t xml:space="preserve">Рабочим учебным планом предусмотрено выполнение </t>
    </r>
    <r>
      <rPr>
        <i/>
        <sz val="12"/>
        <rFont val="Times New Roman"/>
        <family val="1"/>
        <charset val="204"/>
      </rPr>
      <t>курсовой работы</t>
    </r>
    <r>
      <rPr>
        <sz val="12"/>
        <rFont val="Times New Roman"/>
        <family val="1"/>
        <charset val="204"/>
      </rPr>
      <t xml:space="preserve"> - по  МДК.01.02 Техническое обслуживание и ремонт автотранспорта и обязательное написание контрольной работы по дисциплине "Экономика организации" с технико-экономическими расчетами.</t>
    </r>
  </si>
  <si>
    <t xml:space="preserve"> -/-,-/-,з/-,-/-</t>
  </si>
  <si>
    <t>Организация складского хозяйства на предприятиях автомобильного транспорта</t>
  </si>
  <si>
    <t>ОП.09</t>
  </si>
  <si>
    <t>ПП.01</t>
  </si>
  <si>
    <t>ПП.02</t>
  </si>
  <si>
    <t>ПП.03</t>
  </si>
  <si>
    <t>УП.03</t>
  </si>
  <si>
    <t>УП.01</t>
  </si>
  <si>
    <t>УП.02</t>
  </si>
  <si>
    <t>Заведующий отделением судоремонта и эксплуатации                                                                    Кулиш Л. И.</t>
  </si>
  <si>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</si>
  <si>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Промежуточная аттестация проводится в форме зачетов, экзаменов, защиты курсовых работ (проектов).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- 8, а количество зачетов -10 (без учета зачетов по физкультуре).</t>
  </si>
  <si>
    <t>Государственная итоговая аттестации  проводиться в форме защиты диломной работы (проекта) по ПМ. 01 «Техническое обслуживание и ремонт автотранспорта».  Для подготовки и защиты дипломного проекта (работы) выделяется 6 недель.</t>
  </si>
  <si>
    <t>Обязательная форма промежуточной аттестации по профессиональным модулям- квалификационный экзамен,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 квалификационный экзамен по профессии 18511 Слесарь по ремонту автомобилей.</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</si>
  <si>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Федеральным государственным образовательным стандартом среднего профессионального образования (далее СПО) по специальности 23.02.03 Техническое обслуживание и ремонт автомобильного транспорта предусмотрено использование 900 часов на вариативную часть.  Для повышения уровня подготовленности студентов профессиональная образовательная организация увеличила объем часов на изучение общепрофессиональных дисциплин - 112 часов; на изучение профессиональных модулей на - 592 часа, ЕН. 01 Экологические основы природопользования; в  ПМ. 01 введены МДК 01.03.  Техническое обслуживание и ремонт иностранных марок автомобилей, МДК 01.04 Организация диллерской и торговой деятельности предприятий автосервиса; в ПМ. 02 введены МДК 02.02 Экономика организации, МДК 02.03 Менеджмент на транспорте, МДК 02.04 Деловая культура общения, МДК 02.05 Организация складского хозяйства на предприятиях автомобильного транспорта. Все МДК добавлены  в соответствии с региональными особенностями развития рынка  автомобильного транспорта.</t>
  </si>
  <si>
    <r>
      <t>Применяемый режим учебной недели регламентируется расписанием занятий.</t>
    </r>
    <r>
      <rPr>
        <sz val="12"/>
        <color rgb="FF000000"/>
        <rFont val="Georgia"/>
        <family val="1"/>
        <charset val="204"/>
      </rPr>
      <t xml:space="preserve"> </t>
    </r>
    <r>
      <rPr>
        <sz val="12"/>
        <color rgb="FF000000"/>
        <rFont val="Times New Roman"/>
        <family val="1"/>
        <charset val="204"/>
      </rPr>
      <t>Продолжительность обязательных учебных (аудиторных) занятий не должна  превышать 8 часов в день.</t>
    </r>
  </si>
  <si>
    <t>ЕН.03</t>
  </si>
  <si>
    <t xml:space="preserve">ЕН.02. </t>
  </si>
  <si>
    <t>МДК.02.02.</t>
  </si>
  <si>
    <t>МДК.02.03.</t>
  </si>
  <si>
    <t>МДК.02.04.</t>
  </si>
  <si>
    <t>МДК.02.05.</t>
  </si>
  <si>
    <t>24 з, 8 э</t>
  </si>
  <si>
    <t xml:space="preserve">Руководитель МК морских  профессий, судоремонта и электрического обслуживания                                      Веселова Е. Ю.                         Протокол №_____ от _________________ 2017 г. </t>
  </si>
  <si>
    <t xml:space="preserve">1 семестр </t>
  </si>
  <si>
    <t xml:space="preserve">8 семестр </t>
  </si>
  <si>
    <t xml:space="preserve">2 семестр </t>
  </si>
  <si>
    <t xml:space="preserve">4 семестр </t>
  </si>
  <si>
    <t xml:space="preserve">6 семестр </t>
  </si>
  <si>
    <t xml:space="preserve">3 семестр </t>
  </si>
  <si>
    <t xml:space="preserve">5 семестр </t>
  </si>
  <si>
    <t xml:space="preserve">7 семестр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</si>
</sst>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11"/>
      <name val="Arial"/>
      <family val="2"/>
      <charset val="204"/>
    </font>
    <font>
      <sz val="7"/>
      <name val="Times New Roman"/>
      <family val="1"/>
      <charset val="204"/>
    </font>
    <font>
      <b/>
      <sz val="7"/>
      <name val="Times New Roman"/>
      <family val="1"/>
      <charset val="204"/>
    </font>
    <font>
      <u/>
      <sz val="10"/>
      <color indexed="12"/>
      <name val="Arial Cyr"/>
      <charset val="204"/>
    </font>
    <font>
      <sz val="12"/>
      <color indexed="8"/>
      <name val="Times New Roman"/>
      <family val="1"/>
      <charset val="204"/>
    </font>
    <font>
      <sz val="10"/>
      <name val="Arial"/>
      <family val="2"/>
      <charset val="204"/>
    </font>
    <font>
      <sz val="12"/>
      <name val="Symbol"/>
      <family val="1"/>
      <charset val="2"/>
    </font>
    <font>
      <sz val="12"/>
      <color rgb="FF000000"/>
      <name val="Times New Roman"/>
      <family val="1"/>
      <charset val="204"/>
    </font>
    <font>
      <sz val="12"/>
      <color rgb="FF000000"/>
      <name val="Georgia"/>
      <family val="1"/>
      <charset val="204"/>
    </font>
    <font>
      <b/>
      <sz val="12"/>
      <color rgb="FF000000"/>
      <name val="Times New Roman"/>
      <family val="1"/>
      <charset val="204"/>
    </font>
    <font>
      <sz val="8"/>
      <name val="Times New Roman"/>
      <family val="1"/>
      <charset val="204"/>
    </font>
    <font>
      <b/>
      <sz val="10"/>
      <name val="Arial"/>
      <family val="2"/>
      <charset val="204"/>
    </font>
    <font>
      <sz val="9.5"/>
      <name val="Times New Roman"/>
      <family val="1"/>
      <charset val="204"/>
    </font>
    <font>
      <b/>
      <sz val="9.5"/>
      <name val="Times New Roman"/>
      <family val="1"/>
      <charset val="204"/>
    </font>
    <font>
      <sz val="9.5"/>
      <name val="Arial Cyr"/>
      <charset val="204"/>
    </font>
    <font>
      <b/>
      <sz val="11"/>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7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4">
    <xf numFmtId="0" fontId="0" fillId="0" borderId="0"/>
    <xf numFmtId="0" fontId="22" fillId="0" borderId="0" applyNumberFormat="0" applyFill="0" applyBorder="0" applyAlignment="0" applyProtection="0">
      <alignment vertical="top"/>
      <protection locked="0"/>
    </xf>
    <xf numFmtId="0" fontId="15" fillId="0" borderId="0"/>
    <xf numFmtId="0" fontId="24" fillId="0" borderId="0"/>
  </cellStyleXfs>
  <cellXfs count="470">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6" fillId="0" borderId="0" xfId="0" applyNumberFormat="1" applyFont="1" applyAlignment="1"/>
    <xf numFmtId="49" fontId="3" fillId="0" borderId="0" xfId="0" applyNumberFormat="1" applyFont="1"/>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49" fontId="15" fillId="0" borderId="0" xfId="0" applyNumberFormat="1" applyFont="1" applyBorder="1"/>
    <xf numFmtId="0" fontId="1" fillId="0" borderId="0" xfId="0" applyFont="1" applyFill="1"/>
    <xf numFmtId="0" fontId="3" fillId="0" borderId="0" xfId="0" applyFont="1" applyFill="1"/>
    <xf numFmtId="0" fontId="12" fillId="0" borderId="0" xfId="0" applyFont="1"/>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3" fillId="0" borderId="0" xfId="0" applyFont="1" applyAlignment="1">
      <alignment horizontal="justify" vertical="center" wrapText="1"/>
    </xf>
    <xf numFmtId="0" fontId="5" fillId="0" borderId="0" xfId="0" applyFont="1" applyAlignment="1">
      <alignment vertical="center" wrapText="1"/>
    </xf>
    <xf numFmtId="0" fontId="25" fillId="0" borderId="0" xfId="0" applyFont="1" applyAlignment="1">
      <alignment horizontal="justify" vertical="center" wrapText="1"/>
    </xf>
    <xf numFmtId="0" fontId="26" fillId="0" borderId="0" xfId="0" applyFont="1" applyAlignment="1">
      <alignment horizontal="justify" vertical="center" wrapText="1"/>
    </xf>
    <xf numFmtId="0" fontId="26" fillId="0" borderId="0" xfId="0" applyFont="1" applyAlignment="1">
      <alignment wrapText="1"/>
    </xf>
    <xf numFmtId="0" fontId="3" fillId="0" borderId="0" xfId="0" applyFont="1" applyFill="1" applyAlignment="1">
      <alignment horizontal="justify" vertical="center" wrapText="1"/>
    </xf>
    <xf numFmtId="0" fontId="28" fillId="0" borderId="0" xfId="0" applyFont="1" applyAlignment="1">
      <alignment horizontal="left" vertical="center" wrapText="1"/>
    </xf>
    <xf numFmtId="0" fontId="26"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0" fontId="23" fillId="2" borderId="2" xfId="0" applyFont="1" applyFill="1" applyBorder="1" applyAlignment="1">
      <alignment horizontal="center" vertical="center" wrapText="1"/>
    </xf>
    <xf numFmtId="0" fontId="3" fillId="0" borderId="0" xfId="0" applyFont="1" applyAlignment="1">
      <alignment horizontal="justify" vertical="top" wrapText="1"/>
    </xf>
    <xf numFmtId="0" fontId="26" fillId="0" borderId="0" xfId="0" applyFont="1" applyAlignment="1">
      <alignment horizontal="justify" vertical="top" wrapText="1"/>
    </xf>
    <xf numFmtId="0" fontId="3" fillId="3" borderId="0" xfId="0" applyFont="1" applyFill="1" applyAlignment="1">
      <alignment horizontal="justify" vertical="top" wrapText="1"/>
    </xf>
    <xf numFmtId="0" fontId="23" fillId="2" borderId="14" xfId="0" applyFont="1" applyFill="1" applyBorder="1" applyAlignment="1">
      <alignment horizontal="center" vertical="center" wrapText="1"/>
    </xf>
    <xf numFmtId="0" fontId="23" fillId="2" borderId="13"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18" fillId="0" borderId="0" xfId="0" applyFont="1" applyAlignment="1"/>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0" borderId="0" xfId="0" applyNumberFormat="1" applyFont="1" applyAlignment="1">
      <alignment horizontal="center" vertical="center" wrapText="1"/>
    </xf>
    <xf numFmtId="49" fontId="31" fillId="0" borderId="2" xfId="0" applyNumberFormat="1" applyFont="1" applyBorder="1" applyAlignment="1">
      <alignment horizontal="center" vertical="center" textRotation="90"/>
    </xf>
    <xf numFmtId="49" fontId="31" fillId="0" borderId="2" xfId="0" applyNumberFormat="1" applyFont="1" applyBorder="1" applyAlignment="1">
      <alignment horizontal="center" vertical="center"/>
    </xf>
    <xf numFmtId="0" fontId="32" fillId="0" borderId="2" xfId="0" applyFont="1" applyBorder="1" applyAlignment="1">
      <alignment horizontal="center" vertical="center" wrapText="1"/>
    </xf>
    <xf numFmtId="0" fontId="31" fillId="0" borderId="2" xfId="0" applyFont="1" applyBorder="1" applyAlignment="1">
      <alignment horizontal="center" vertical="center" wrapText="1"/>
    </xf>
    <xf numFmtId="49" fontId="31" fillId="0" borderId="2" xfId="0" applyNumberFormat="1" applyFont="1" applyBorder="1" applyAlignment="1">
      <alignment horizontal="center" vertical="center" wrapText="1"/>
    </xf>
    <xf numFmtId="49" fontId="33" fillId="0" borderId="2" xfId="0" applyNumberFormat="1" applyFont="1" applyBorder="1" applyAlignment="1">
      <alignment horizontal="center" vertical="center"/>
    </xf>
    <xf numFmtId="0" fontId="23" fillId="2" borderId="1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12" fillId="2" borderId="9" xfId="0" applyFont="1" applyFill="1" applyBorder="1" applyAlignment="1">
      <alignment horizontal="left" vertical="center"/>
    </xf>
    <xf numFmtId="1" fontId="12" fillId="2" borderId="19" xfId="0" applyNumberFormat="1" applyFont="1" applyFill="1" applyBorder="1" applyAlignment="1">
      <alignment horizontal="center" vertical="center"/>
    </xf>
    <xf numFmtId="1" fontId="12" fillId="2" borderId="2"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1" fontId="12" fillId="2" borderId="15"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0" fontId="12" fillId="2" borderId="0" xfId="0" applyFont="1" applyFill="1" applyBorder="1" applyAlignment="1">
      <alignment horizontal="center" vertical="center"/>
    </xf>
    <xf numFmtId="1" fontId="1" fillId="2" borderId="15" xfId="0" applyNumberFormat="1" applyFont="1" applyFill="1" applyBorder="1" applyAlignment="1">
      <alignment vertical="center"/>
    </xf>
    <xf numFmtId="1" fontId="1" fillId="2" borderId="33" xfId="0" applyNumberFormat="1" applyFont="1" applyFill="1" applyBorder="1" applyAlignment="1">
      <alignment vertical="center"/>
    </xf>
    <xf numFmtId="1" fontId="1" fillId="2" borderId="8" xfId="0" applyNumberFormat="1" applyFont="1" applyFill="1" applyBorder="1" applyAlignment="1">
      <alignment horizontal="center" vertical="center"/>
    </xf>
    <xf numFmtId="1" fontId="1" fillId="2" borderId="2" xfId="0" applyNumberFormat="1" applyFont="1" applyFill="1" applyBorder="1" applyAlignment="1">
      <alignment vertical="center"/>
    </xf>
    <xf numFmtId="1" fontId="1" fillId="2" borderId="14" xfId="0" applyNumberFormat="1" applyFont="1" applyFill="1" applyBorder="1" applyAlignment="1">
      <alignment vertical="center"/>
    </xf>
    <xf numFmtId="1" fontId="1" fillId="2" borderId="8" xfId="0" applyNumberFormat="1" applyFont="1" applyFill="1" applyBorder="1" applyAlignment="1">
      <alignment vertical="center"/>
    </xf>
    <xf numFmtId="1" fontId="1" fillId="2" borderId="17" xfId="0" applyNumberFormat="1" applyFont="1" applyFill="1" applyBorder="1" applyAlignment="1">
      <alignment vertical="center"/>
    </xf>
    <xf numFmtId="1" fontId="1" fillId="2" borderId="2" xfId="0" applyNumberFormat="1" applyFont="1" applyFill="1" applyBorder="1" applyAlignment="1">
      <alignment horizontal="center" vertical="center"/>
    </xf>
    <xf numFmtId="0" fontId="1" fillId="2" borderId="30" xfId="0"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0" fontId="1" fillId="2" borderId="9" xfId="0" applyFont="1" applyFill="1" applyBorder="1" applyAlignment="1">
      <alignment horizontal="left" vertical="center"/>
    </xf>
    <xf numFmtId="1" fontId="16" fillId="2" borderId="11" xfId="0" applyNumberFormat="1" applyFont="1" applyFill="1" applyBorder="1" applyAlignment="1">
      <alignment horizontal="center" vertical="center"/>
    </xf>
    <xf numFmtId="1" fontId="16" fillId="2" borderId="14" xfId="0" applyNumberFormat="1" applyFont="1" applyFill="1" applyBorder="1" applyAlignment="1">
      <alignment horizontal="center" vertical="center"/>
    </xf>
    <xf numFmtId="0" fontId="16" fillId="2" borderId="0" xfId="0" applyFont="1" applyFill="1" applyBorder="1" applyAlignment="1">
      <alignment horizontal="center" vertical="center"/>
    </xf>
    <xf numFmtId="0" fontId="16" fillId="2" borderId="11" xfId="3" applyFont="1" applyFill="1" applyBorder="1" applyAlignment="1">
      <alignment horizontal="center" vertical="center"/>
    </xf>
    <xf numFmtId="0" fontId="16" fillId="2" borderId="2" xfId="3" applyFont="1" applyFill="1" applyBorder="1" applyAlignment="1">
      <alignment horizontal="center" vertical="center"/>
    </xf>
    <xf numFmtId="0" fontId="16" fillId="2" borderId="14" xfId="3" applyFont="1" applyFill="1" applyBorder="1" applyAlignment="1">
      <alignment horizontal="center" vertical="center"/>
    </xf>
    <xf numFmtId="0" fontId="16" fillId="2" borderId="0" xfId="0" applyFont="1" applyFill="1" applyBorder="1" applyAlignment="1">
      <alignment horizontal="left" vertical="center"/>
    </xf>
    <xf numFmtId="1" fontId="16" fillId="2" borderId="0" xfId="0" applyNumberFormat="1" applyFont="1" applyFill="1" applyBorder="1" applyAlignment="1">
      <alignment vertical="center"/>
    </xf>
    <xf numFmtId="1" fontId="1" fillId="2" borderId="0" xfId="0" applyNumberFormat="1" applyFont="1" applyFill="1" applyBorder="1" applyAlignment="1">
      <alignment vertical="center"/>
    </xf>
    <xf numFmtId="1" fontId="16" fillId="2" borderId="2" xfId="0" applyNumberFormat="1" applyFont="1" applyFill="1" applyBorder="1" applyAlignment="1">
      <alignment horizontal="center" vertical="center"/>
    </xf>
    <xf numFmtId="1" fontId="1" fillId="2" borderId="2" xfId="0" applyNumberFormat="1" applyFont="1" applyFill="1" applyBorder="1" applyAlignment="1">
      <alignment horizontal="left" vertical="center"/>
    </xf>
    <xf numFmtId="0" fontId="24" fillId="2" borderId="2" xfId="3" applyFill="1" applyBorder="1" applyAlignment="1">
      <alignment vertical="center"/>
    </xf>
    <xf numFmtId="0" fontId="1" fillId="2" borderId="0" xfId="0" applyFont="1" applyFill="1" applyBorder="1" applyAlignment="1">
      <alignment vertical="center"/>
    </xf>
    <xf numFmtId="49" fontId="6" fillId="2" borderId="0" xfId="0" applyNumberFormat="1" applyFont="1" applyFill="1" applyBorder="1" applyAlignment="1">
      <alignment vertical="center"/>
    </xf>
    <xf numFmtId="0" fontId="3" fillId="2" borderId="0"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vertical="center"/>
    </xf>
    <xf numFmtId="0" fontId="13" fillId="2" borderId="0" xfId="3" applyFont="1" applyFill="1" applyBorder="1" applyAlignment="1">
      <alignment vertical="center"/>
    </xf>
    <xf numFmtId="0" fontId="1" fillId="2" borderId="0" xfId="3" applyFont="1" applyFill="1" applyBorder="1" applyAlignment="1">
      <alignment vertical="center"/>
    </xf>
    <xf numFmtId="0" fontId="3" fillId="2" borderId="0" xfId="0" applyFont="1" applyFill="1" applyBorder="1" applyAlignment="1">
      <alignment horizontal="left" vertical="center"/>
    </xf>
    <xf numFmtId="0" fontId="1" fillId="2" borderId="0" xfId="0" applyFont="1" applyFill="1" applyBorder="1" applyAlignment="1">
      <alignment horizontal="center" vertical="center"/>
    </xf>
    <xf numFmtId="1" fontId="12" fillId="2" borderId="14" xfId="0" applyNumberFormat="1" applyFont="1" applyFill="1" applyBorder="1" applyAlignment="1">
      <alignment horizontal="center" vertical="center"/>
    </xf>
    <xf numFmtId="0" fontId="16" fillId="2" borderId="11" xfId="3" applyFont="1" applyFill="1" applyBorder="1" applyAlignment="1">
      <alignment horizontal="left" vertical="center" wrapText="1"/>
    </xf>
    <xf numFmtId="1" fontId="12" fillId="2" borderId="33" xfId="0" applyNumberFormat="1" applyFont="1" applyFill="1" applyBorder="1" applyAlignment="1">
      <alignment horizontal="center" vertical="center"/>
    </xf>
    <xf numFmtId="1" fontId="16" fillId="2" borderId="19" xfId="0" applyNumberFormat="1" applyFont="1" applyFill="1" applyBorder="1" applyAlignment="1">
      <alignment horizontal="center" vertical="center"/>
    </xf>
    <xf numFmtId="1" fontId="16" fillId="2" borderId="22"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1" fontId="1" fillId="2" borderId="19" xfId="0" applyNumberFormat="1" applyFont="1" applyFill="1" applyBorder="1" applyAlignment="1">
      <alignment horizontal="center" vertical="center"/>
    </xf>
    <xf numFmtId="1" fontId="1" fillId="2" borderId="22"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6" fillId="2" borderId="15" xfId="0" applyNumberFormat="1" applyFont="1" applyFill="1" applyBorder="1" applyAlignment="1">
      <alignment vertical="center"/>
    </xf>
    <xf numFmtId="1" fontId="16" fillId="2" borderId="33" xfId="0" applyNumberFormat="1" applyFont="1" applyFill="1" applyBorder="1" applyAlignment="1">
      <alignment vertical="center"/>
    </xf>
    <xf numFmtId="1" fontId="16" fillId="2" borderId="19" xfId="0" applyNumberFormat="1" applyFont="1" applyFill="1" applyBorder="1" applyAlignment="1">
      <alignment vertical="center"/>
    </xf>
    <xf numFmtId="1" fontId="16" fillId="2" borderId="22" xfId="0" applyNumberFormat="1" applyFont="1" applyFill="1" applyBorder="1" applyAlignment="1">
      <alignment vertical="center"/>
    </xf>
    <xf numFmtId="1" fontId="16" fillId="2" borderId="38" xfId="0" applyNumberFormat="1" applyFont="1" applyFill="1" applyBorder="1" applyAlignment="1">
      <alignment horizontal="center" vertical="center"/>
    </xf>
    <xf numFmtId="1" fontId="12" fillId="2" borderId="6" xfId="0" applyNumberFormat="1" applyFont="1" applyFill="1" applyBorder="1" applyAlignment="1">
      <alignment horizontal="center" vertical="center"/>
    </xf>
    <xf numFmtId="1" fontId="12" fillId="2" borderId="12" xfId="0" applyNumberFormat="1" applyFont="1" applyFill="1" applyBorder="1" applyAlignment="1">
      <alignment horizontal="center" vertical="center"/>
    </xf>
    <xf numFmtId="1" fontId="12" fillId="2" borderId="3" xfId="0" applyNumberFormat="1" applyFont="1" applyFill="1" applyBorder="1" applyAlignment="1">
      <alignment horizontal="center" vertical="center"/>
    </xf>
    <xf numFmtId="1" fontId="12" fillId="2" borderId="38"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1" fontId="1" fillId="2" borderId="1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1" fontId="12" fillId="2" borderId="38" xfId="0" applyNumberFormat="1" applyFont="1" applyFill="1" applyBorder="1" applyAlignment="1">
      <alignment horizontal="center" vertical="center" wrapText="1"/>
    </xf>
    <xf numFmtId="1" fontId="16" fillId="2" borderId="23" xfId="0" applyNumberFormat="1" applyFont="1" applyFill="1" applyBorder="1" applyAlignment="1">
      <alignment horizontal="center" vertical="center"/>
    </xf>
    <xf numFmtId="1" fontId="12" fillId="2" borderId="7"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xf>
    <xf numFmtId="1" fontId="12" fillId="2" borderId="23"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1" fontId="1" fillId="2" borderId="5"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xf>
    <xf numFmtId="1" fontId="12" fillId="2" borderId="23" xfId="0" applyNumberFormat="1" applyFont="1" applyFill="1" applyBorder="1" applyAlignment="1">
      <alignment horizontal="center" vertical="center" wrapText="1"/>
    </xf>
    <xf numFmtId="1" fontId="16" fillId="2" borderId="9" xfId="0" applyNumberFormat="1" applyFont="1" applyFill="1" applyBorder="1" applyAlignment="1">
      <alignment horizontal="center" vertical="center"/>
    </xf>
    <xf numFmtId="1" fontId="12" fillId="2" borderId="30" xfId="0" applyNumberFormat="1" applyFont="1" applyFill="1" applyBorder="1" applyAlignment="1">
      <alignment horizontal="center" vertical="center"/>
    </xf>
    <xf numFmtId="1" fontId="12" fillId="2" borderId="34" xfId="0" applyNumberFormat="1" applyFont="1" applyFill="1" applyBorder="1" applyAlignment="1">
      <alignment horizontal="center" vertical="center"/>
    </xf>
    <xf numFmtId="1" fontId="12" fillId="2" borderId="31" xfId="0" applyNumberFormat="1" applyFont="1" applyFill="1" applyBorder="1" applyAlignment="1">
      <alignment horizontal="center" vertical="center"/>
    </xf>
    <xf numFmtId="1" fontId="1" fillId="2" borderId="9"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wrapText="1"/>
    </xf>
    <xf numFmtId="1" fontId="29" fillId="2" borderId="31" xfId="0" applyNumberFormat="1" applyFont="1" applyFill="1" applyBorder="1" applyAlignment="1">
      <alignment horizontal="center" vertical="center" wrapText="1"/>
    </xf>
    <xf numFmtId="0" fontId="16" fillId="2" borderId="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9"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9" xfId="0" applyFont="1" applyFill="1" applyBorder="1" applyAlignment="1">
      <alignment horizontal="center" vertical="center"/>
    </xf>
    <xf numFmtId="0" fontId="12" fillId="2" borderId="35" xfId="0" applyFont="1" applyFill="1" applyBorder="1" applyAlignment="1">
      <alignment horizontal="center" vertical="center"/>
    </xf>
    <xf numFmtId="1" fontId="1" fillId="2" borderId="30"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1" fontId="1" fillId="2" borderId="31" xfId="0" applyNumberFormat="1" applyFont="1" applyFill="1" applyBorder="1" applyAlignment="1">
      <alignment horizontal="center" vertical="center"/>
    </xf>
    <xf numFmtId="1" fontId="1" fillId="2" borderId="6"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1" fontId="16" fillId="2" borderId="0" xfId="0" applyNumberFormat="1" applyFont="1" applyFill="1" applyBorder="1" applyAlignment="1">
      <alignment horizontal="center" vertical="center"/>
    </xf>
    <xf numFmtId="1" fontId="1" fillId="2" borderId="0" xfId="0" applyNumberFormat="1" applyFont="1" applyFill="1" applyBorder="1" applyAlignment="1">
      <alignment horizontal="center" vertical="center"/>
    </xf>
    <xf numFmtId="1" fontId="16" fillId="2" borderId="20" xfId="0" applyNumberFormat="1" applyFont="1" applyFill="1" applyBorder="1" applyAlignment="1">
      <alignment horizontal="center" vertical="center"/>
    </xf>
    <xf numFmtId="1" fontId="12" fillId="2" borderId="40" xfId="0" applyNumberFormat="1" applyFont="1" applyFill="1" applyBorder="1" applyAlignment="1">
      <alignment horizontal="center" vertical="center"/>
    </xf>
    <xf numFmtId="1" fontId="12" fillId="2" borderId="11" xfId="0" applyNumberFormat="1" applyFont="1" applyFill="1" applyBorder="1" applyAlignment="1">
      <alignment horizontal="center" vertical="center"/>
    </xf>
    <xf numFmtId="1" fontId="12" fillId="2" borderId="25" xfId="0" applyNumberFormat="1" applyFont="1" applyFill="1" applyBorder="1" applyAlignment="1">
      <alignment horizontal="center" vertical="center"/>
    </xf>
    <xf numFmtId="1" fontId="12" fillId="2" borderId="20" xfId="0" applyNumberFormat="1" applyFont="1" applyFill="1" applyBorder="1" applyAlignment="1">
      <alignment horizontal="center" vertical="center"/>
    </xf>
    <xf numFmtId="1" fontId="1" fillId="2" borderId="40" xfId="0" applyNumberFormat="1" applyFont="1" applyFill="1" applyBorder="1" applyAlignment="1">
      <alignment vertical="center"/>
    </xf>
    <xf numFmtId="1" fontId="1" fillId="2" borderId="11" xfId="0" applyNumberFormat="1" applyFont="1" applyFill="1" applyBorder="1" applyAlignment="1">
      <alignment vertical="center"/>
    </xf>
    <xf numFmtId="1" fontId="1" fillId="2" borderId="25" xfId="0" applyNumberFormat="1" applyFont="1" applyFill="1" applyBorder="1" applyAlignment="1">
      <alignment vertical="center"/>
    </xf>
    <xf numFmtId="1" fontId="12" fillId="2" borderId="20" xfId="0" applyNumberFormat="1" applyFont="1" applyFill="1" applyBorder="1" applyAlignment="1">
      <alignment horizontal="center" vertical="center" wrapText="1"/>
    </xf>
    <xf numFmtId="1" fontId="16" fillId="2" borderId="20" xfId="0" applyNumberFormat="1" applyFont="1" applyFill="1" applyBorder="1" applyAlignment="1">
      <alignment vertical="center"/>
    </xf>
    <xf numFmtId="1" fontId="16" fillId="2" borderId="40" xfId="0" applyNumberFormat="1" applyFont="1" applyFill="1" applyBorder="1" applyAlignment="1">
      <alignment vertical="center"/>
    </xf>
    <xf numFmtId="1" fontId="16" fillId="2" borderId="18"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xf>
    <xf numFmtId="1" fontId="1" fillId="2" borderId="24"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18"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wrapText="1"/>
    </xf>
    <xf numFmtId="0" fontId="16" fillId="2" borderId="21" xfId="0" applyFont="1" applyFill="1" applyBorder="1" applyAlignment="1">
      <alignment horizontal="center" vertical="center"/>
    </xf>
    <xf numFmtId="1" fontId="16" fillId="2" borderId="32" xfId="0" applyNumberFormat="1" applyFont="1" applyFill="1" applyBorder="1" applyAlignment="1">
      <alignment horizontal="center" vertical="center"/>
    </xf>
    <xf numFmtId="1" fontId="16" fillId="2" borderId="14" xfId="3" applyNumberFormat="1" applyFont="1" applyFill="1" applyBorder="1" applyAlignment="1">
      <alignment horizontal="center" vertical="center"/>
    </xf>
    <xf numFmtId="0" fontId="16"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12" fillId="2" borderId="24" xfId="0" applyFont="1" applyFill="1" applyBorder="1" applyAlignment="1">
      <alignment horizontal="left" vertical="center"/>
    </xf>
    <xf numFmtId="0" fontId="12" fillId="2" borderId="24" xfId="0" applyFont="1" applyFill="1" applyBorder="1" applyAlignment="1">
      <alignment horizontal="left" vertical="center" wrapText="1"/>
    </xf>
    <xf numFmtId="0" fontId="1" fillId="2" borderId="24" xfId="0" applyFont="1" applyFill="1" applyBorder="1" applyAlignment="1">
      <alignment vertical="center" wrapText="1"/>
    </xf>
    <xf numFmtId="0" fontId="1" fillId="2" borderId="24" xfId="0" applyFont="1" applyFill="1" applyBorder="1" applyAlignment="1">
      <alignment vertical="center"/>
    </xf>
    <xf numFmtId="0" fontId="1" fillId="2" borderId="24" xfId="0" applyFont="1" applyFill="1" applyBorder="1" applyAlignment="1">
      <alignment horizontal="left" vertical="center"/>
    </xf>
    <xf numFmtId="0" fontId="1" fillId="2" borderId="24" xfId="0" applyFont="1" applyFill="1" applyBorder="1" applyAlignment="1">
      <alignment horizontal="left" vertical="center" wrapText="1"/>
    </xf>
    <xf numFmtId="0" fontId="1" fillId="2" borderId="4" xfId="0" applyFont="1" applyFill="1" applyBorder="1" applyAlignment="1">
      <alignment vertical="center" wrapText="1"/>
    </xf>
    <xf numFmtId="0" fontId="12" fillId="2" borderId="18" xfId="0" applyFont="1" applyFill="1" applyBorder="1" applyAlignment="1">
      <alignment vertical="center" wrapText="1"/>
    </xf>
    <xf numFmtId="0" fontId="1" fillId="2" borderId="1" xfId="0" applyFont="1" applyFill="1" applyBorder="1" applyAlignment="1">
      <alignment vertical="center" wrapText="1"/>
    </xf>
    <xf numFmtId="0" fontId="1" fillId="2" borderId="4" xfId="0" applyFont="1" applyFill="1" applyBorder="1" applyAlignment="1">
      <alignment horizontal="left" vertical="center" wrapText="1"/>
    </xf>
    <xf numFmtId="0" fontId="12" fillId="2" borderId="24" xfId="0" applyFont="1" applyFill="1" applyBorder="1" applyAlignment="1">
      <alignment vertical="center" wrapText="1"/>
    </xf>
    <xf numFmtId="0" fontId="12" fillId="2" borderId="4" xfId="0" applyFont="1" applyFill="1" applyBorder="1" applyAlignment="1">
      <alignment horizontal="left" vertical="center"/>
    </xf>
    <xf numFmtId="0" fontId="5" fillId="2" borderId="30"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31" xfId="0" applyFont="1" applyFill="1" applyBorder="1" applyAlignment="1">
      <alignment horizontal="left" vertical="center"/>
    </xf>
    <xf numFmtId="0" fontId="1" fillId="2" borderId="30" xfId="0" applyFont="1" applyFill="1" applyBorder="1" applyAlignment="1">
      <alignment horizontal="left" vertical="center"/>
    </xf>
    <xf numFmtId="0" fontId="1" fillId="2" borderId="34" xfId="0" applyFont="1" applyFill="1" applyBorder="1" applyAlignment="1">
      <alignment horizontal="left" vertical="center"/>
    </xf>
    <xf numFmtId="0" fontId="1" fillId="2" borderId="31" xfId="0" applyFont="1" applyFill="1" applyBorder="1" applyAlignment="1">
      <alignment horizontal="left" vertical="center"/>
    </xf>
    <xf numFmtId="0" fontId="1" fillId="2" borderId="30"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xf>
    <xf numFmtId="0" fontId="1" fillId="2" borderId="29" xfId="0" applyFont="1" applyFill="1" applyBorder="1" applyAlignment="1">
      <alignment horizontal="center" vertical="center"/>
    </xf>
    <xf numFmtId="49" fontId="31" fillId="0" borderId="2" xfId="0" applyNumberFormat="1" applyFont="1" applyBorder="1" applyAlignment="1">
      <alignment horizontal="center" vertical="center"/>
    </xf>
    <xf numFmtId="0" fontId="12" fillId="2" borderId="20" xfId="0" applyFont="1" applyFill="1" applyBorder="1" applyAlignment="1">
      <alignment horizontal="left" vertical="center"/>
    </xf>
    <xf numFmtId="1" fontId="1" fillId="2" borderId="35" xfId="0" applyNumberFormat="1" applyFont="1" applyFill="1" applyBorder="1" applyAlignment="1">
      <alignment horizontal="center" vertical="center"/>
    </xf>
    <xf numFmtId="1" fontId="1" fillId="2" borderId="7" xfId="0" applyNumberFormat="1" applyFont="1" applyFill="1" applyBorder="1" applyAlignment="1">
      <alignment vertical="center"/>
    </xf>
    <xf numFmtId="1" fontId="1" fillId="2" borderId="10" xfId="0" applyNumberFormat="1" applyFont="1" applyFill="1" applyBorder="1" applyAlignment="1">
      <alignment vertical="center"/>
    </xf>
    <xf numFmtId="1" fontId="1" fillId="2" borderId="5" xfId="0" applyNumberFormat="1" applyFont="1" applyFill="1" applyBorder="1" applyAlignment="1">
      <alignment vertical="center"/>
    </xf>
    <xf numFmtId="1" fontId="1" fillId="2" borderId="11"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40"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1" fontId="1" fillId="2" borderId="37"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27" xfId="0" applyNumberFormat="1" applyFont="1" applyFill="1" applyBorder="1" applyAlignment="1">
      <alignment horizontal="center" vertical="center"/>
    </xf>
    <xf numFmtId="1" fontId="12" fillId="2" borderId="45" xfId="0" applyNumberFormat="1" applyFont="1" applyFill="1" applyBorder="1" applyAlignment="1">
      <alignment horizontal="center" vertical="center"/>
    </xf>
    <xf numFmtId="164" fontId="12" fillId="2" borderId="30" xfId="3" applyNumberFormat="1" applyFont="1" applyFill="1" applyBorder="1" applyAlignment="1">
      <alignment horizontal="center" vertical="center"/>
    </xf>
    <xf numFmtId="164" fontId="12" fillId="2" borderId="34" xfId="0" applyNumberFormat="1" applyFont="1" applyFill="1" applyBorder="1" applyAlignment="1">
      <alignment horizontal="center" vertical="center"/>
    </xf>
    <xf numFmtId="164" fontId="12" fillId="2" borderId="31" xfId="0" applyNumberFormat="1" applyFont="1" applyFill="1" applyBorder="1" applyAlignment="1">
      <alignment horizontal="center" vertical="center"/>
    </xf>
    <xf numFmtId="164" fontId="1" fillId="2" borderId="34" xfId="0" applyNumberFormat="1" applyFont="1" applyFill="1" applyBorder="1" applyAlignment="1">
      <alignment horizontal="center" vertical="center"/>
    </xf>
    <xf numFmtId="164" fontId="1" fillId="2" borderId="31" xfId="0" applyNumberFormat="1" applyFont="1" applyFill="1" applyBorder="1" applyAlignment="1">
      <alignment horizontal="center" vertical="center"/>
    </xf>
    <xf numFmtId="164" fontId="1" fillId="2" borderId="7" xfId="3" applyNumberFormat="1" applyFont="1" applyFill="1" applyBorder="1" applyAlignment="1">
      <alignment horizontal="center" vertical="center" wrapText="1"/>
    </xf>
    <xf numFmtId="164" fontId="1" fillId="2" borderId="10" xfId="3" applyNumberFormat="1" applyFont="1" applyFill="1" applyBorder="1" applyAlignment="1">
      <alignment horizontal="center" vertical="center"/>
    </xf>
    <xf numFmtId="164" fontId="12" fillId="2" borderId="5" xfId="3" applyNumberFormat="1" applyFont="1" applyFill="1" applyBorder="1" applyAlignment="1">
      <alignment horizontal="center" vertical="center"/>
    </xf>
    <xf numFmtId="164" fontId="16" fillId="2" borderId="21" xfId="3" applyNumberFormat="1" applyFont="1" applyFill="1" applyBorder="1" applyAlignment="1">
      <alignment horizontal="center" vertical="center"/>
    </xf>
    <xf numFmtId="164" fontId="16" fillId="2" borderId="2" xfId="3" applyNumberFormat="1" applyFont="1" applyFill="1" applyBorder="1" applyAlignment="1">
      <alignment horizontal="center" vertical="center"/>
    </xf>
    <xf numFmtId="164" fontId="24" fillId="2" borderId="2" xfId="3" applyNumberFormat="1" applyFill="1" applyBorder="1" applyAlignment="1">
      <alignment horizontal="center" vertical="center"/>
    </xf>
    <xf numFmtId="164" fontId="16" fillId="2" borderId="0" xfId="3" applyNumberFormat="1" applyFont="1" applyFill="1" applyBorder="1" applyAlignment="1">
      <alignment horizontal="center" vertical="center"/>
    </xf>
    <xf numFmtId="164" fontId="1" fillId="2" borderId="0" xfId="0" applyNumberFormat="1" applyFont="1" applyFill="1" applyBorder="1" applyAlignment="1">
      <alignment horizontal="center" vertical="center"/>
    </xf>
    <xf numFmtId="0" fontId="12" fillId="2" borderId="18" xfId="0" applyFont="1" applyFill="1" applyBorder="1" applyAlignment="1">
      <alignment horizontal="left" vertical="center" wrapText="1"/>
    </xf>
    <xf numFmtId="1" fontId="1" fillId="2" borderId="36" xfId="0" applyNumberFormat="1" applyFont="1" applyFill="1" applyBorder="1" applyAlignment="1">
      <alignment horizontal="center" vertical="center"/>
    </xf>
    <xf numFmtId="1" fontId="1" fillId="2" borderId="21" xfId="0" applyNumberFormat="1" applyFont="1" applyFill="1" applyBorder="1" applyAlignment="1">
      <alignment horizontal="center" vertical="center"/>
    </xf>
    <xf numFmtId="1" fontId="1" fillId="2" borderId="32" xfId="0" applyNumberFormat="1" applyFont="1" applyFill="1" applyBorder="1" applyAlignment="1">
      <alignment horizontal="center" vertical="center"/>
    </xf>
    <xf numFmtId="1" fontId="1" fillId="2" borderId="29" xfId="0" applyNumberFormat="1" applyFont="1" applyFill="1" applyBorder="1" applyAlignment="1">
      <alignment horizontal="center" vertical="center"/>
    </xf>
    <xf numFmtId="0" fontId="12" fillId="2" borderId="38" xfId="0" applyFont="1" applyFill="1" applyBorder="1" applyAlignment="1">
      <alignment vertical="center" wrapText="1"/>
    </xf>
    <xf numFmtId="1" fontId="12" fillId="2" borderId="47" xfId="0" applyNumberFormat="1" applyFont="1" applyFill="1" applyBorder="1" applyAlignment="1">
      <alignment horizontal="center" vertical="center"/>
    </xf>
    <xf numFmtId="1" fontId="12" fillId="2" borderId="48" xfId="0" applyNumberFormat="1" applyFont="1" applyFill="1" applyBorder="1" applyAlignment="1">
      <alignment horizontal="center" vertical="center"/>
    </xf>
    <xf numFmtId="0" fontId="12" fillId="2" borderId="49" xfId="0" applyFont="1" applyFill="1" applyBorder="1" applyAlignment="1">
      <alignment horizontal="left" vertical="center"/>
    </xf>
    <xf numFmtId="0" fontId="12" fillId="2" borderId="50" xfId="0" applyFont="1" applyFill="1" applyBorder="1" applyAlignment="1">
      <alignment vertical="center" wrapText="1"/>
    </xf>
    <xf numFmtId="0" fontId="1" fillId="2" borderId="49" xfId="0" applyFont="1" applyFill="1" applyBorder="1" applyAlignment="1">
      <alignment horizontal="center" vertical="center"/>
    </xf>
    <xf numFmtId="1" fontId="12" fillId="2" borderId="53" xfId="0" applyNumberFormat="1" applyFont="1" applyFill="1" applyBorder="1" applyAlignment="1">
      <alignment horizontal="center" vertical="center"/>
    </xf>
    <xf numFmtId="1" fontId="1" fillId="2" borderId="54" xfId="0" applyNumberFormat="1" applyFont="1" applyFill="1" applyBorder="1" applyAlignment="1">
      <alignment horizontal="center" vertical="center"/>
    </xf>
    <xf numFmtId="1" fontId="1" fillId="2" borderId="55" xfId="0" applyNumberFormat="1" applyFont="1" applyFill="1" applyBorder="1" applyAlignment="1">
      <alignment horizontal="center" vertical="center"/>
    </xf>
    <xf numFmtId="1" fontId="1" fillId="2" borderId="21" xfId="0" applyNumberFormat="1" applyFont="1" applyFill="1" applyBorder="1" applyAlignment="1">
      <alignment vertical="center"/>
    </xf>
    <xf numFmtId="1" fontId="1" fillId="2" borderId="32" xfId="0" applyNumberFormat="1" applyFont="1" applyFill="1" applyBorder="1" applyAlignment="1">
      <alignment vertical="center"/>
    </xf>
    <xf numFmtId="1" fontId="1" fillId="2" borderId="13" xfId="0" applyNumberFormat="1" applyFont="1" applyFill="1" applyBorder="1" applyAlignment="1">
      <alignment vertical="center"/>
    </xf>
    <xf numFmtId="1" fontId="1" fillId="2" borderId="27" xfId="0" applyNumberFormat="1" applyFont="1" applyFill="1" applyBorder="1" applyAlignment="1">
      <alignment vertical="center"/>
    </xf>
    <xf numFmtId="1" fontId="1" fillId="2" borderId="56" xfId="0" applyNumberFormat="1" applyFont="1" applyFill="1" applyBorder="1" applyAlignment="1">
      <alignment horizontal="center" vertical="center"/>
    </xf>
    <xf numFmtId="1" fontId="1" fillId="2" borderId="57" xfId="0" applyNumberFormat="1" applyFont="1" applyFill="1" applyBorder="1" applyAlignment="1">
      <alignment horizontal="center" vertical="center"/>
    </xf>
    <xf numFmtId="0" fontId="1" fillId="2" borderId="29" xfId="0" applyFont="1" applyFill="1" applyBorder="1" applyAlignment="1">
      <alignment horizontal="left" vertical="center"/>
    </xf>
    <xf numFmtId="0" fontId="1" fillId="2" borderId="35" xfId="0" applyFont="1" applyFill="1" applyBorder="1" applyAlignment="1">
      <alignment horizontal="center" vertical="center"/>
    </xf>
    <xf numFmtId="0" fontId="16" fillId="2" borderId="0" xfId="0" applyFont="1" applyFill="1" applyBorder="1" applyAlignment="1">
      <alignment vertical="center"/>
    </xf>
    <xf numFmtId="0" fontId="17" fillId="0" borderId="10" xfId="2" applyFont="1" applyBorder="1" applyAlignment="1">
      <alignment horizontal="left" vertical="center" wrapText="1"/>
    </xf>
    <xf numFmtId="1" fontId="12" fillId="2" borderId="44" xfId="0" applyNumberFormat="1" applyFont="1" applyFill="1" applyBorder="1" applyAlignment="1">
      <alignment horizontal="center" vertical="center"/>
    </xf>
    <xf numFmtId="0" fontId="16" fillId="0" borderId="12" xfId="2" applyFont="1" applyBorder="1" applyAlignment="1">
      <alignment horizontal="lef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1" fillId="2" borderId="42" xfId="0" applyFont="1" applyFill="1" applyBorder="1" applyAlignment="1">
      <alignment vertical="center" wrapText="1"/>
    </xf>
    <xf numFmtId="0" fontId="1" fillId="2" borderId="39" xfId="0" applyFont="1" applyFill="1" applyBorder="1" applyAlignment="1">
      <alignment vertical="center"/>
    </xf>
    <xf numFmtId="1" fontId="12" fillId="2" borderId="58" xfId="0" applyNumberFormat="1" applyFont="1" applyFill="1" applyBorder="1" applyAlignment="1">
      <alignment horizontal="center" vertical="center"/>
    </xf>
    <xf numFmtId="1" fontId="12" fillId="2" borderId="59" xfId="0" applyNumberFormat="1" applyFont="1" applyFill="1" applyBorder="1" applyAlignment="1">
      <alignment horizontal="center" vertical="center"/>
    </xf>
    <xf numFmtId="1" fontId="12" fillId="2" borderId="60" xfId="0" applyNumberFormat="1" applyFont="1" applyFill="1" applyBorder="1" applyAlignment="1">
      <alignment horizontal="center" vertical="center"/>
    </xf>
    <xf numFmtId="1" fontId="1" fillId="2" borderId="51" xfId="0" applyNumberFormat="1" applyFont="1" applyFill="1" applyBorder="1" applyAlignment="1">
      <alignment horizontal="center" vertical="center"/>
    </xf>
    <xf numFmtId="1" fontId="1" fillId="2" borderId="46" xfId="0" applyNumberFormat="1" applyFont="1" applyFill="1" applyBorder="1" applyAlignment="1">
      <alignment horizontal="center" vertical="center"/>
    </xf>
    <xf numFmtId="1" fontId="1" fillId="2" borderId="52" xfId="0" applyNumberFormat="1" applyFont="1" applyFill="1" applyBorder="1" applyAlignment="1">
      <alignment horizontal="center" vertical="center"/>
    </xf>
    <xf numFmtId="1" fontId="12" fillId="2" borderId="43" xfId="0" applyNumberFormat="1" applyFont="1" applyFill="1" applyBorder="1" applyAlignment="1">
      <alignment horizontal="center" vertical="center" wrapText="1"/>
    </xf>
    <xf numFmtId="0" fontId="1" fillId="2" borderId="44" xfId="0" applyFont="1" applyFill="1" applyBorder="1" applyAlignment="1">
      <alignment horizontal="center" vertical="center"/>
    </xf>
    <xf numFmtId="1" fontId="12" fillId="2" borderId="0" xfId="0" applyNumberFormat="1" applyFont="1" applyFill="1" applyBorder="1" applyAlignment="1">
      <alignment horizontal="center" vertical="center"/>
    </xf>
    <xf numFmtId="1" fontId="12" fillId="2" borderId="62" xfId="0" applyNumberFormat="1" applyFont="1" applyFill="1" applyBorder="1" applyAlignment="1">
      <alignment horizontal="center" vertical="center"/>
    </xf>
    <xf numFmtId="1" fontId="12" fillId="2" borderId="64" xfId="0" applyNumberFormat="1" applyFont="1" applyFill="1" applyBorder="1" applyAlignment="1">
      <alignment horizontal="center" vertical="center"/>
    </xf>
    <xf numFmtId="1" fontId="12" fillId="2" borderId="16" xfId="0" applyNumberFormat="1" applyFont="1" applyFill="1" applyBorder="1" applyAlignment="1">
      <alignment horizontal="center" vertical="center"/>
    </xf>
    <xf numFmtId="1" fontId="12" fillId="2" borderId="65" xfId="0" applyNumberFormat="1" applyFont="1" applyFill="1" applyBorder="1" applyAlignment="1">
      <alignment horizontal="center" vertical="center"/>
    </xf>
    <xf numFmtId="1" fontId="12" fillId="2" borderId="66" xfId="0" applyNumberFormat="1" applyFont="1" applyFill="1" applyBorder="1" applyAlignment="1">
      <alignment horizontal="center" vertical="center"/>
    </xf>
    <xf numFmtId="1" fontId="1" fillId="2" borderId="42" xfId="0" applyNumberFormat="1" applyFont="1" applyFill="1" applyBorder="1" applyAlignment="1">
      <alignment horizontal="center" vertical="center"/>
    </xf>
    <xf numFmtId="1" fontId="1" fillId="2" borderId="39" xfId="0" applyNumberFormat="1" applyFont="1" applyFill="1" applyBorder="1" applyAlignment="1">
      <alignment horizontal="center" vertical="center"/>
    </xf>
    <xf numFmtId="1" fontId="1" fillId="2" borderId="26" xfId="0" applyNumberFormat="1" applyFont="1" applyFill="1" applyBorder="1" applyAlignment="1">
      <alignment vertical="center"/>
    </xf>
    <xf numFmtId="1" fontId="1" fillId="2" borderId="28" xfId="0" applyNumberFormat="1" applyFont="1" applyFill="1" applyBorder="1" applyAlignment="1">
      <alignment vertical="center"/>
    </xf>
    <xf numFmtId="1" fontId="1" fillId="2" borderId="66" xfId="0" applyNumberFormat="1" applyFont="1" applyFill="1" applyBorder="1" applyAlignment="1">
      <alignment horizontal="center" vertical="center"/>
    </xf>
    <xf numFmtId="1" fontId="1" fillId="2" borderId="16" xfId="0" applyNumberFormat="1" applyFont="1" applyFill="1" applyBorder="1" applyAlignment="1">
      <alignment horizontal="center" vertical="center"/>
    </xf>
    <xf numFmtId="1" fontId="1" fillId="2" borderId="67" xfId="0" applyNumberFormat="1" applyFont="1" applyFill="1" applyBorder="1" applyAlignment="1">
      <alignment horizontal="center" vertical="center"/>
    </xf>
    <xf numFmtId="1" fontId="1" fillId="2" borderId="63" xfId="0" applyNumberFormat="1" applyFont="1" applyFill="1" applyBorder="1" applyAlignment="1">
      <alignment horizontal="center" vertical="center"/>
    </xf>
    <xf numFmtId="1" fontId="12" fillId="2" borderId="68" xfId="0" applyNumberFormat="1" applyFont="1" applyFill="1" applyBorder="1" applyAlignment="1">
      <alignment horizontal="center" vertical="center"/>
    </xf>
    <xf numFmtId="1" fontId="12" fillId="2" borderId="69" xfId="0" applyNumberFormat="1" applyFont="1" applyFill="1" applyBorder="1" applyAlignment="1">
      <alignment horizontal="center" vertical="center"/>
    </xf>
    <xf numFmtId="0" fontId="3" fillId="0" borderId="0" xfId="0" applyFont="1" applyAlignment="1">
      <alignment horizontal="right"/>
    </xf>
    <xf numFmtId="0" fontId="4" fillId="0" borderId="0" xfId="0" applyFont="1" applyAlignment="1">
      <alignment horizontal="right"/>
    </xf>
    <xf numFmtId="0" fontId="2" fillId="0" borderId="4" xfId="0" applyFont="1" applyBorder="1" applyAlignment="1">
      <alignment horizontal="center"/>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0" fillId="0" borderId="0" xfId="0" applyAlignment="1">
      <alignment horizontal="left"/>
    </xf>
    <xf numFmtId="0" fontId="5" fillId="0" borderId="0" xfId="0" applyFont="1" applyBorder="1" applyAlignment="1">
      <alignment horizontal="center"/>
    </xf>
    <xf numFmtId="164" fontId="17" fillId="0" borderId="2" xfId="0" applyNumberFormat="1" applyFont="1" applyBorder="1" applyAlignment="1">
      <alignment horizontal="center" vertical="center"/>
    </xf>
    <xf numFmtId="164" fontId="16" fillId="0" borderId="12" xfId="0" applyNumberFormat="1" applyFont="1" applyBorder="1" applyAlignment="1">
      <alignment horizontal="center" vertical="center"/>
    </xf>
    <xf numFmtId="164" fontId="16" fillId="0" borderId="24" xfId="0" applyNumberFormat="1" applyFont="1" applyBorder="1" applyAlignment="1">
      <alignment horizontal="center" vertical="center"/>
    </xf>
    <xf numFmtId="164" fontId="16" fillId="0" borderId="10" xfId="0" applyNumberFormat="1" applyFont="1" applyBorder="1" applyAlignment="1">
      <alignment horizontal="center" vertical="center"/>
    </xf>
    <xf numFmtId="164" fontId="16" fillId="0" borderId="2" xfId="0" applyNumberFormat="1" applyFont="1" applyBorder="1" applyAlignment="1">
      <alignment horizontal="center" vertical="center"/>
    </xf>
    <xf numFmtId="49" fontId="17" fillId="0" borderId="2" xfId="0" applyNumberFormat="1" applyFont="1" applyBorder="1" applyAlignment="1">
      <alignment horizontal="center" vertical="center"/>
    </xf>
    <xf numFmtId="164" fontId="17" fillId="0" borderId="12" xfId="0" applyNumberFormat="1" applyFont="1" applyBorder="1" applyAlignment="1">
      <alignment horizontal="center" vertical="center"/>
    </xf>
    <xf numFmtId="164" fontId="17" fillId="0" borderId="24" xfId="0" applyNumberFormat="1" applyFont="1" applyBorder="1" applyAlignment="1">
      <alignment horizontal="center" vertical="center"/>
    </xf>
    <xf numFmtId="164" fontId="17" fillId="0" borderId="10"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24" xfId="0" applyNumberFormat="1" applyFont="1" applyBorder="1" applyAlignment="1">
      <alignment horizontal="center" vertical="center"/>
    </xf>
    <xf numFmtId="0" fontId="12" fillId="0" borderId="2" xfId="0" applyNumberFormat="1" applyFont="1" applyBorder="1" applyAlignment="1">
      <alignment horizontal="center" vertical="center"/>
    </xf>
    <xf numFmtId="0" fontId="12" fillId="0" borderId="12"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6" fillId="0" borderId="0" xfId="0" applyNumberFormat="1" applyFont="1" applyAlignment="1">
      <alignment horizontal="center" vertical="center"/>
    </xf>
    <xf numFmtId="49" fontId="17" fillId="0" borderId="2"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4" xfId="0" applyNumberFormat="1" applyFont="1" applyBorder="1" applyAlignment="1">
      <alignment horizontal="center" vertical="center" wrapText="1"/>
    </xf>
    <xf numFmtId="49" fontId="17" fillId="0" borderId="6"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49" fontId="17" fillId="0" borderId="5" xfId="0" applyNumberFormat="1" applyFont="1" applyBorder="1" applyAlignment="1">
      <alignment horizontal="center" vertical="center" wrapText="1"/>
    </xf>
    <xf numFmtId="49" fontId="17" fillId="0" borderId="7"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3" fillId="0" borderId="3" xfId="0" applyNumberFormat="1" applyFont="1" applyFill="1" applyBorder="1" applyAlignment="1">
      <alignment horizontal="center" vertical="center"/>
    </xf>
    <xf numFmtId="0" fontId="0" fillId="0" borderId="4" xfId="0" applyFill="1" applyBorder="1" applyAlignment="1">
      <alignment horizontal="center" vertical="center"/>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 fillId="0" borderId="0" xfId="0" applyNumberFormat="1" applyFont="1" applyAlignment="1">
      <alignment horizontal="center" vertical="center"/>
    </xf>
    <xf numFmtId="0" fontId="0" fillId="0" borderId="0" xfId="0" applyAlignment="1">
      <alignment horizontal="center" vertical="center" wrapText="1"/>
    </xf>
    <xf numFmtId="49" fontId="13" fillId="0" borderId="0" xfId="0" applyNumberFormat="1" applyFont="1" applyAlignment="1">
      <alignment horizontal="center" vertical="center" wrapText="1"/>
    </xf>
    <xf numFmtId="49" fontId="31" fillId="0" borderId="2" xfId="0" applyNumberFormat="1" applyFont="1" applyBorder="1" applyAlignment="1">
      <alignment horizontal="center" vertical="center" textRotation="90"/>
    </xf>
    <xf numFmtId="49" fontId="31" fillId="0" borderId="2" xfId="0" applyNumberFormat="1" applyFont="1" applyBorder="1" applyAlignment="1">
      <alignment horizontal="center" vertical="center"/>
    </xf>
    <xf numFmtId="1" fontId="16" fillId="2" borderId="28" xfId="0" applyNumberFormat="1" applyFont="1" applyFill="1" applyBorder="1" applyAlignment="1">
      <alignment horizontal="left" vertical="center"/>
    </xf>
    <xf numFmtId="1" fontId="16" fillId="2" borderId="13" xfId="0" applyNumberFormat="1" applyFont="1" applyFill="1" applyBorder="1" applyAlignment="1">
      <alignment horizontal="left" vertical="center"/>
    </xf>
    <xf numFmtId="1" fontId="16" fillId="2" borderId="41" xfId="0" applyNumberFormat="1" applyFont="1" applyFill="1" applyBorder="1" applyAlignment="1">
      <alignment horizontal="left" vertical="center"/>
    </xf>
    <xf numFmtId="0" fontId="16" fillId="2" borderId="0" xfId="0" applyFont="1" applyFill="1" applyBorder="1" applyAlignment="1">
      <alignment vertical="center"/>
    </xf>
    <xf numFmtId="0" fontId="19" fillId="2" borderId="0" xfId="0" applyFont="1" applyFill="1" applyBorder="1" applyAlignment="1">
      <alignment vertical="center"/>
    </xf>
    <xf numFmtId="0" fontId="17" fillId="2" borderId="20" xfId="0" applyFont="1" applyFill="1" applyBorder="1" applyAlignment="1">
      <alignment horizontal="left" vertical="center"/>
    </xf>
    <xf numFmtId="0" fontId="30" fillId="2" borderId="19" xfId="0" applyFont="1" applyFill="1" applyBorder="1" applyAlignment="1">
      <alignment vertical="center"/>
    </xf>
    <xf numFmtId="0" fontId="30" fillId="2" borderId="38" xfId="0" applyFont="1" applyFill="1" applyBorder="1" applyAlignment="1">
      <alignment vertical="center"/>
    </xf>
    <xf numFmtId="0" fontId="16" fillId="2" borderId="40" xfId="0" applyFont="1" applyFill="1" applyBorder="1" applyAlignment="1">
      <alignment horizontal="left" vertical="center" wrapText="1"/>
    </xf>
    <xf numFmtId="0" fontId="0" fillId="2" borderId="15" xfId="0" applyFill="1" applyBorder="1" applyAlignment="1">
      <alignment vertical="center"/>
    </xf>
    <xf numFmtId="0" fontId="0" fillId="2" borderId="6" xfId="0" applyFill="1" applyBorder="1" applyAlignment="1">
      <alignment vertical="center"/>
    </xf>
    <xf numFmtId="0" fontId="0" fillId="2" borderId="25" xfId="0" applyFill="1" applyBorder="1" applyAlignment="1">
      <alignment vertical="center"/>
    </xf>
    <xf numFmtId="0" fontId="0" fillId="2" borderId="8" xfId="0" applyFill="1" applyBorder="1" applyAlignment="1">
      <alignment vertical="center"/>
    </xf>
    <xf numFmtId="0" fontId="0" fillId="2" borderId="3" xfId="0" applyFill="1" applyBorder="1" applyAlignment="1">
      <alignment vertical="center"/>
    </xf>
    <xf numFmtId="1" fontId="17" fillId="2" borderId="30" xfId="0" applyNumberFormat="1" applyFont="1" applyFill="1" applyBorder="1" applyAlignment="1">
      <alignment horizontal="center" vertical="center" textRotation="90"/>
    </xf>
    <xf numFmtId="1" fontId="17" fillId="2" borderId="34" xfId="0" applyNumberFormat="1" applyFont="1" applyFill="1" applyBorder="1" applyAlignment="1">
      <alignment horizontal="center" vertical="center" textRotation="90"/>
    </xf>
    <xf numFmtId="1" fontId="17" fillId="2" borderId="35" xfId="0" applyNumberFormat="1" applyFont="1" applyFill="1" applyBorder="1" applyAlignment="1">
      <alignment horizontal="center" vertical="center" textRotation="90"/>
    </xf>
    <xf numFmtId="1" fontId="16" fillId="2" borderId="7" xfId="0" applyNumberFormat="1" applyFont="1" applyFill="1" applyBorder="1" applyAlignment="1">
      <alignment horizontal="left" vertical="center"/>
    </xf>
    <xf numFmtId="1" fontId="16" fillId="2" borderId="15" xfId="0" applyNumberFormat="1" applyFont="1" applyFill="1" applyBorder="1" applyAlignment="1">
      <alignment horizontal="left" vertical="center"/>
    </xf>
    <xf numFmtId="1" fontId="16" fillId="2" borderId="6" xfId="0" applyNumberFormat="1" applyFont="1" applyFill="1" applyBorder="1" applyAlignment="1">
      <alignment horizontal="left" vertical="center"/>
    </xf>
    <xf numFmtId="1" fontId="16" fillId="2" borderId="10" xfId="0" applyNumberFormat="1" applyFont="1" applyFill="1" applyBorder="1" applyAlignment="1">
      <alignment horizontal="left" vertical="center"/>
    </xf>
    <xf numFmtId="1" fontId="16" fillId="2" borderId="2" xfId="0" applyNumberFormat="1" applyFont="1" applyFill="1" applyBorder="1" applyAlignment="1">
      <alignment horizontal="left" vertical="center"/>
    </xf>
    <xf numFmtId="1" fontId="16" fillId="2" borderId="12" xfId="0" applyNumberFormat="1" applyFont="1" applyFill="1" applyBorder="1" applyAlignment="1">
      <alignment horizontal="left" vertical="center"/>
    </xf>
    <xf numFmtId="0" fontId="16" fillId="2" borderId="36" xfId="0" applyFont="1" applyFill="1" applyBorder="1" applyAlignment="1">
      <alignment horizontal="left" vertical="center" wrapText="1"/>
    </xf>
    <xf numFmtId="0" fontId="0" fillId="2" borderId="21" xfId="0" applyFill="1" applyBorder="1" applyAlignment="1">
      <alignment vertical="center"/>
    </xf>
    <xf numFmtId="1" fontId="16" fillId="2" borderId="10" xfId="0" applyNumberFormat="1" applyFont="1" applyFill="1" applyBorder="1" applyAlignment="1">
      <alignment horizontal="left" vertical="center" wrapText="1"/>
    </xf>
    <xf numFmtId="1" fontId="16" fillId="2" borderId="2" xfId="0" applyNumberFormat="1" applyFont="1" applyFill="1" applyBorder="1" applyAlignment="1">
      <alignment horizontal="left" vertical="center" wrapText="1"/>
    </xf>
    <xf numFmtId="1" fontId="16" fillId="2" borderId="12" xfId="0" applyNumberFormat="1" applyFont="1" applyFill="1" applyBorder="1" applyAlignment="1">
      <alignment horizontal="left" vertical="center" wrapText="1"/>
    </xf>
    <xf numFmtId="0" fontId="16" fillId="2" borderId="11" xfId="0" applyFont="1" applyFill="1" applyBorder="1" applyAlignment="1">
      <alignment horizontal="left" vertical="center"/>
    </xf>
    <xf numFmtId="0" fontId="0" fillId="2" borderId="2" xfId="0" applyFill="1" applyBorder="1" applyAlignment="1">
      <alignment vertical="center"/>
    </xf>
    <xf numFmtId="0" fontId="0" fillId="2" borderId="14" xfId="0" applyFill="1" applyBorder="1" applyAlignment="1">
      <alignment vertical="center"/>
    </xf>
    <xf numFmtId="0" fontId="16" fillId="2" borderId="37" xfId="0" applyFont="1" applyFill="1" applyBorder="1" applyAlignment="1">
      <alignment horizontal="left" vertical="center"/>
    </xf>
    <xf numFmtId="0" fontId="0" fillId="2" borderId="13" xfId="0" applyFill="1" applyBorder="1" applyAlignment="1">
      <alignment vertical="center"/>
    </xf>
    <xf numFmtId="0" fontId="0" fillId="2" borderId="27" xfId="0" applyFill="1" applyBorder="1" applyAlignment="1">
      <alignment vertical="center"/>
    </xf>
    <xf numFmtId="1" fontId="1" fillId="2" borderId="10" xfId="3" applyNumberFormat="1" applyFont="1" applyFill="1" applyBorder="1" applyAlignment="1">
      <alignment horizontal="left" vertical="center" wrapText="1"/>
    </xf>
    <xf numFmtId="1" fontId="1" fillId="2" borderId="2" xfId="3" applyNumberFormat="1" applyFont="1" applyFill="1" applyBorder="1" applyAlignment="1">
      <alignment horizontal="left" vertical="center" wrapText="1"/>
    </xf>
    <xf numFmtId="1" fontId="1" fillId="2" borderId="12" xfId="3" applyNumberFormat="1" applyFont="1" applyFill="1" applyBorder="1" applyAlignment="1">
      <alignment horizontal="left" vertical="center" wrapText="1"/>
    </xf>
    <xf numFmtId="0" fontId="16" fillId="2" borderId="0" xfId="3" applyFont="1" applyFill="1" applyBorder="1" applyAlignment="1">
      <alignment horizontal="left" vertical="center"/>
    </xf>
    <xf numFmtId="0" fontId="1" fillId="2" borderId="0" xfId="3" applyFont="1" applyFill="1" applyBorder="1" applyAlignment="1">
      <alignment horizontal="left" vertical="center"/>
    </xf>
    <xf numFmtId="0" fontId="12" fillId="2" borderId="15" xfId="3" applyFont="1" applyFill="1" applyBorder="1" applyAlignment="1">
      <alignment horizontal="center" vertical="center" textRotation="90"/>
    </xf>
    <xf numFmtId="0" fontId="12" fillId="2" borderId="2" xfId="3" applyFont="1" applyFill="1" applyBorder="1" applyAlignment="1">
      <alignment horizontal="center" vertical="center" textRotation="90"/>
    </xf>
    <xf numFmtId="0" fontId="12" fillId="2" borderId="13" xfId="3" applyFont="1" applyFill="1" applyBorder="1" applyAlignment="1">
      <alignment horizontal="center" vertical="center" textRotation="90"/>
    </xf>
    <xf numFmtId="0" fontId="12" fillId="2" borderId="33" xfId="3" applyFont="1" applyFill="1" applyBorder="1" applyAlignment="1">
      <alignment horizontal="center" vertical="center" textRotation="90"/>
    </xf>
    <xf numFmtId="0" fontId="12" fillId="2" borderId="14" xfId="3" applyFont="1" applyFill="1" applyBorder="1" applyAlignment="1">
      <alignment horizontal="center" vertical="center" textRotation="90"/>
    </xf>
    <xf numFmtId="0" fontId="12" fillId="2" borderId="27" xfId="3" applyFont="1" applyFill="1" applyBorder="1" applyAlignment="1">
      <alignment horizontal="center" vertical="center" textRotation="90"/>
    </xf>
    <xf numFmtId="1" fontId="17" fillId="2" borderId="7" xfId="0" applyNumberFormat="1" applyFont="1" applyFill="1" applyBorder="1" applyAlignment="1">
      <alignment horizontal="center" vertical="center" textRotation="90"/>
    </xf>
    <xf numFmtId="1" fontId="34" fillId="2" borderId="10" xfId="0" applyNumberFormat="1" applyFont="1" applyFill="1" applyBorder="1" applyAlignment="1">
      <alignment horizontal="center" vertical="center"/>
    </xf>
    <xf numFmtId="1" fontId="34" fillId="2" borderId="28" xfId="0" applyNumberFormat="1" applyFont="1" applyFill="1" applyBorder="1" applyAlignment="1">
      <alignment horizontal="center" vertical="center"/>
    </xf>
    <xf numFmtId="1" fontId="17" fillId="2" borderId="15" xfId="0" applyNumberFormat="1" applyFont="1" applyFill="1" applyBorder="1" applyAlignment="1">
      <alignment horizontal="center" vertical="center" textRotation="90" wrapText="1"/>
    </xf>
    <xf numFmtId="1" fontId="34" fillId="2" borderId="2" xfId="0" applyNumberFormat="1" applyFont="1" applyFill="1" applyBorder="1" applyAlignment="1">
      <alignment horizontal="center" vertical="center"/>
    </xf>
    <xf numFmtId="1" fontId="34" fillId="2" borderId="13" xfId="0" applyNumberFormat="1" applyFont="1" applyFill="1" applyBorder="1" applyAlignment="1">
      <alignment horizontal="center" vertical="center"/>
    </xf>
    <xf numFmtId="1" fontId="17" fillId="2" borderId="6" xfId="0" applyNumberFormat="1" applyFont="1" applyFill="1" applyBorder="1" applyAlignment="1">
      <alignment horizontal="center" vertical="center" textRotation="90" wrapText="1"/>
    </xf>
    <xf numFmtId="1" fontId="34" fillId="2" borderId="12" xfId="0" applyNumberFormat="1" applyFont="1" applyFill="1" applyBorder="1" applyAlignment="1">
      <alignment horizontal="center" vertical="center" wrapText="1"/>
    </xf>
    <xf numFmtId="1" fontId="34" fillId="2" borderId="41"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0" fontId="17" fillId="2" borderId="29" xfId="0" applyFont="1" applyFill="1" applyBorder="1" applyAlignment="1">
      <alignment horizontal="center" vertical="center" textRotation="90"/>
    </xf>
    <xf numFmtId="0" fontId="16" fillId="2" borderId="34" xfId="0" applyFont="1" applyFill="1" applyBorder="1" applyAlignment="1">
      <alignment horizontal="center" vertical="center"/>
    </xf>
    <xf numFmtId="0" fontId="16" fillId="2" borderId="35" xfId="0" applyFont="1" applyFill="1" applyBorder="1" applyAlignment="1">
      <alignment horizontal="center" vertical="center"/>
    </xf>
    <xf numFmtId="0" fontId="17" fillId="2" borderId="42" xfId="0" applyFont="1" applyFill="1" applyBorder="1" applyAlignment="1">
      <alignment horizontal="center" vertical="center" wrapText="1"/>
    </xf>
    <xf numFmtId="0" fontId="16" fillId="2" borderId="24" xfId="0" applyFont="1" applyFill="1" applyBorder="1" applyAlignment="1">
      <alignment vertical="center"/>
    </xf>
    <xf numFmtId="0" fontId="16" fillId="2" borderId="39" xfId="0" applyFont="1" applyFill="1" applyBorder="1" applyAlignment="1">
      <alignment vertical="center"/>
    </xf>
    <xf numFmtId="0" fontId="17" fillId="2" borderId="29" xfId="0" applyFont="1" applyFill="1" applyBorder="1" applyAlignment="1">
      <alignment horizontal="center" vertical="center" textRotation="90" wrapText="1"/>
    </xf>
    <xf numFmtId="0" fontId="19" fillId="2" borderId="34" xfId="0" applyFont="1" applyFill="1" applyBorder="1" applyAlignment="1">
      <alignment horizontal="center" vertical="center" wrapText="1"/>
    </xf>
    <xf numFmtId="0" fontId="19" fillId="2" borderId="35" xfId="0" applyFont="1" applyFill="1" applyBorder="1" applyAlignment="1">
      <alignment horizontal="center" vertical="center" wrapText="1"/>
    </xf>
    <xf numFmtId="1" fontId="17" fillId="2" borderId="36" xfId="0" applyNumberFormat="1" applyFont="1" applyFill="1" applyBorder="1" applyAlignment="1">
      <alignment horizontal="center" vertical="center"/>
    </xf>
    <xf numFmtId="1" fontId="34" fillId="2" borderId="21" xfId="0" applyNumberFormat="1" applyFont="1" applyFill="1" applyBorder="1" applyAlignment="1">
      <alignment horizontal="center" vertical="center"/>
    </xf>
    <xf numFmtId="1" fontId="34" fillId="2" borderId="32" xfId="0" applyNumberFormat="1" applyFont="1" applyFill="1" applyBorder="1" applyAlignment="1">
      <alignment horizontal="center" vertical="center"/>
    </xf>
    <xf numFmtId="1" fontId="34" fillId="2" borderId="37" xfId="0" applyNumberFormat="1" applyFont="1" applyFill="1" applyBorder="1" applyAlignment="1">
      <alignment horizontal="center" vertical="center"/>
    </xf>
    <xf numFmtId="1" fontId="34" fillId="2" borderId="27" xfId="0" applyNumberFormat="1" applyFont="1" applyFill="1" applyBorder="1" applyAlignment="1">
      <alignment horizontal="center" vertical="center"/>
    </xf>
    <xf numFmtId="1" fontId="17" fillId="2" borderId="36" xfId="0" applyNumberFormat="1" applyFont="1" applyFill="1" applyBorder="1" applyAlignment="1">
      <alignment horizontal="center" vertical="center" wrapText="1"/>
    </xf>
    <xf numFmtId="1" fontId="17" fillId="2" borderId="21" xfId="0" applyNumberFormat="1" applyFont="1" applyFill="1" applyBorder="1" applyAlignment="1">
      <alignment horizontal="center" vertical="center" wrapText="1"/>
    </xf>
    <xf numFmtId="1" fontId="17" fillId="2" borderId="32" xfId="0" applyNumberFormat="1" applyFont="1" applyFill="1" applyBorder="1" applyAlignment="1">
      <alignment horizontal="center" vertical="center" wrapText="1"/>
    </xf>
    <xf numFmtId="1" fontId="17" fillId="2" borderId="25" xfId="0" applyNumberFormat="1" applyFont="1" applyFill="1" applyBorder="1" applyAlignment="1">
      <alignment horizontal="center" vertical="center" wrapText="1"/>
    </xf>
    <xf numFmtId="1" fontId="17" fillId="2" borderId="8" xfId="0" applyNumberFormat="1" applyFont="1" applyFill="1" applyBorder="1" applyAlignment="1">
      <alignment horizontal="center" vertical="center" wrapText="1"/>
    </xf>
    <xf numFmtId="1" fontId="17" fillId="2" borderId="17" xfId="0" applyNumberFormat="1" applyFont="1" applyFill="1" applyBorder="1" applyAlignment="1">
      <alignment horizontal="center" vertical="center" wrapText="1"/>
    </xf>
    <xf numFmtId="164" fontId="17" fillId="2" borderId="30" xfId="0" applyNumberFormat="1" applyFont="1" applyFill="1" applyBorder="1" applyAlignment="1">
      <alignment horizontal="center" vertical="center" textRotation="90"/>
    </xf>
    <xf numFmtId="164" fontId="34" fillId="2" borderId="34" xfId="0" applyNumberFormat="1" applyFont="1" applyFill="1" applyBorder="1" applyAlignment="1">
      <alignment horizontal="center" vertical="center"/>
    </xf>
    <xf numFmtId="164" fontId="34" fillId="2" borderId="35" xfId="0" applyNumberFormat="1" applyFont="1" applyFill="1" applyBorder="1" applyAlignment="1">
      <alignment horizontal="center" vertical="center"/>
    </xf>
    <xf numFmtId="1" fontId="17" fillId="2" borderId="1" xfId="0" applyNumberFormat="1" applyFont="1" applyFill="1" applyBorder="1" applyAlignment="1">
      <alignment horizontal="center" vertical="center" textRotation="90"/>
    </xf>
    <xf numFmtId="1" fontId="34" fillId="2" borderId="24" xfId="0" applyNumberFormat="1" applyFont="1" applyFill="1" applyBorder="1" applyAlignment="1">
      <alignment horizontal="center" vertical="center"/>
    </xf>
    <xf numFmtId="1" fontId="34" fillId="2" borderId="39" xfId="0" applyNumberFormat="1" applyFont="1" applyFill="1" applyBorder="1" applyAlignment="1">
      <alignment horizontal="center" vertical="center"/>
    </xf>
    <xf numFmtId="1" fontId="17" fillId="2" borderId="51" xfId="0" applyNumberFormat="1" applyFont="1" applyFill="1" applyBorder="1" applyAlignment="1">
      <alignment horizontal="center" vertical="center" wrapText="1"/>
    </xf>
    <xf numFmtId="1" fontId="17" fillId="2" borderId="46" xfId="0" applyNumberFormat="1" applyFont="1" applyFill="1" applyBorder="1" applyAlignment="1">
      <alignment horizontal="center" vertical="center" wrapText="1"/>
    </xf>
    <xf numFmtId="1" fontId="17" fillId="2" borderId="61" xfId="0" applyNumberFormat="1" applyFont="1" applyFill="1" applyBorder="1" applyAlignment="1">
      <alignment horizontal="center" vertical="center" wrapText="1"/>
    </xf>
    <xf numFmtId="1" fontId="17" fillId="2" borderId="20" xfId="0" applyNumberFormat="1" applyFont="1" applyFill="1" applyBorder="1" applyAlignment="1">
      <alignment horizontal="center" vertical="center"/>
    </xf>
    <xf numFmtId="1" fontId="17" fillId="2" borderId="19" xfId="0" applyNumberFormat="1" applyFont="1" applyFill="1" applyBorder="1" applyAlignment="1">
      <alignment horizontal="center" vertical="center"/>
    </xf>
    <xf numFmtId="1" fontId="17" fillId="2" borderId="22" xfId="0" applyNumberFormat="1" applyFont="1" applyFill="1" applyBorder="1" applyAlignment="1">
      <alignment horizontal="center" vertical="center"/>
    </xf>
    <xf numFmtId="1" fontId="34" fillId="2" borderId="34" xfId="0" applyNumberFormat="1" applyFont="1" applyFill="1" applyBorder="1" applyAlignment="1">
      <alignment horizontal="center" vertical="center"/>
    </xf>
    <xf numFmtId="1" fontId="34" fillId="2" borderId="35" xfId="0" applyNumberFormat="1" applyFont="1" applyFill="1" applyBorder="1" applyAlignment="1">
      <alignment horizontal="center" vertical="center"/>
    </xf>
    <xf numFmtId="0" fontId="12" fillId="2" borderId="40" xfId="3" applyFont="1" applyFill="1" applyBorder="1" applyAlignment="1">
      <alignment horizontal="center" vertical="center" textRotation="90"/>
    </xf>
    <xf numFmtId="0" fontId="12" fillId="2" borderId="11" xfId="3" applyFont="1" applyFill="1" applyBorder="1" applyAlignment="1">
      <alignment horizontal="center" vertical="center" textRotation="90"/>
    </xf>
    <xf numFmtId="0" fontId="12" fillId="2" borderId="37" xfId="3" applyFont="1" applyFill="1" applyBorder="1" applyAlignment="1">
      <alignment horizontal="center" vertical="center" textRotation="90"/>
    </xf>
    <xf numFmtId="0" fontId="6" fillId="0" borderId="0" xfId="0" applyFont="1" applyAlignment="1">
      <alignment horizontal="center" vertical="center"/>
    </xf>
    <xf numFmtId="0" fontId="5" fillId="0" borderId="0" xfId="0" applyFont="1" applyBorder="1" applyAlignment="1">
      <alignment horizontal="center" vertical="center"/>
    </xf>
    <xf numFmtId="0" fontId="17" fillId="0" borderId="2" xfId="2" applyFont="1" applyBorder="1" applyAlignment="1">
      <alignment horizontal="center" vertical="center"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6"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cellXfs>
  <cellStyles count="4">
    <cellStyle name="Гиперссылка 2" xfId="1"/>
    <cellStyle name="Обычный" xfId="0" builtinId="0"/>
    <cellStyle name="Обычный 2" xfId="2"/>
    <cellStyle name="Обычный 3"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workbookViewId="0">
      <selection activeCell="G23" sqref="G23"/>
    </sheetView>
  </sheetViews>
  <sheetFormatPr defaultColWidth="9.109375" defaultRowHeight="13.2" x14ac:dyDescent="0.25"/>
  <cols>
    <col min="1" max="2" width="9.109375" style="2"/>
    <col min="3" max="3" width="6.6640625" style="2" customWidth="1"/>
    <col min="4" max="4" width="7.109375" style="2" customWidth="1"/>
    <col min="5" max="6" width="9.109375" style="2"/>
    <col min="7" max="8" width="12.44140625" style="2" customWidth="1"/>
    <col min="9" max="9" width="7.44140625" style="2" customWidth="1"/>
    <col min="10" max="10" width="12.33203125" style="2" customWidth="1"/>
    <col min="11" max="11" width="2.44140625" style="2" customWidth="1"/>
    <col min="12" max="13" width="3.33203125" style="2" customWidth="1"/>
    <col min="14" max="15" width="3" style="2" customWidth="1"/>
    <col min="16" max="16" width="2.33203125" style="2" customWidth="1"/>
    <col min="17" max="17" width="5.88671875" style="2" customWidth="1"/>
    <col min="18" max="18" width="0.6640625" style="2" hidden="1" customWidth="1"/>
    <col min="19" max="19" width="6.109375" style="2" customWidth="1"/>
    <col min="20" max="20" width="3.5546875" style="2" customWidth="1"/>
    <col min="21" max="21" width="5.44140625" style="2" customWidth="1"/>
    <col min="22" max="22" width="2.6640625" style="2" customWidth="1"/>
    <col min="23" max="16384" width="9.109375" style="2"/>
  </cols>
  <sheetData>
    <row r="5" spans="4:22" ht="15.6" x14ac:dyDescent="0.3">
      <c r="N5" s="315" t="s">
        <v>0</v>
      </c>
      <c r="O5" s="315"/>
      <c r="P5" s="315"/>
      <c r="Q5" s="315"/>
      <c r="R5" s="315"/>
      <c r="S5" s="315"/>
      <c r="T5" s="315"/>
      <c r="U5" s="315"/>
      <c r="V5" s="315"/>
    </row>
    <row r="6" spans="4:22" ht="4.5" customHeight="1" x14ac:dyDescent="0.25">
      <c r="N6" s="3"/>
      <c r="O6" s="3"/>
      <c r="P6" s="3"/>
      <c r="Q6" s="3"/>
      <c r="R6" s="3"/>
      <c r="S6" s="3"/>
      <c r="T6" s="3"/>
    </row>
    <row r="7" spans="4:22" ht="15.6" x14ac:dyDescent="0.3">
      <c r="J7" s="315" t="s">
        <v>139</v>
      </c>
      <c r="K7" s="315"/>
      <c r="L7" s="315"/>
      <c r="M7" s="315"/>
      <c r="N7" s="315"/>
      <c r="O7" s="319"/>
      <c r="P7" s="319"/>
      <c r="Q7" s="319"/>
      <c r="R7" s="1"/>
      <c r="S7" s="1"/>
      <c r="T7" s="1"/>
      <c r="U7" s="1"/>
      <c r="V7" s="1"/>
    </row>
    <row r="8" spans="4:22" ht="15.6" x14ac:dyDescent="0.3">
      <c r="J8" s="316" t="s">
        <v>124</v>
      </c>
      <c r="K8" s="316"/>
      <c r="L8" s="316"/>
      <c r="M8" s="316"/>
      <c r="N8" s="316"/>
      <c r="O8" s="316"/>
      <c r="P8" s="316"/>
      <c r="Q8" s="316"/>
      <c r="R8" s="316"/>
      <c r="S8" s="316"/>
      <c r="T8" s="316"/>
      <c r="U8" s="316"/>
      <c r="V8" s="316"/>
    </row>
    <row r="9" spans="4:22" ht="5.25" customHeight="1" x14ac:dyDescent="0.25"/>
    <row r="10" spans="4:22" ht="15.6" x14ac:dyDescent="0.3">
      <c r="M10" s="4" t="s">
        <v>1</v>
      </c>
      <c r="N10" s="1"/>
      <c r="O10" s="1"/>
      <c r="P10" s="5" t="s">
        <v>2</v>
      </c>
      <c r="Q10" s="1"/>
      <c r="R10" s="8"/>
      <c r="S10" s="1"/>
      <c r="T10" s="7"/>
      <c r="U10" s="13">
        <v>2017</v>
      </c>
      <c r="V10" s="2" t="s">
        <v>3</v>
      </c>
    </row>
    <row r="12" spans="4:22" ht="17.399999999999999" x14ac:dyDescent="0.3">
      <c r="E12" s="322" t="s">
        <v>152</v>
      </c>
      <c r="F12" s="322"/>
      <c r="G12" s="322"/>
      <c r="H12" s="322"/>
      <c r="I12" s="322"/>
      <c r="J12" s="322"/>
      <c r="K12" s="322"/>
      <c r="L12" s="322"/>
      <c r="M12" s="322"/>
      <c r="Q12" s="12"/>
      <c r="R12" s="12"/>
    </row>
    <row r="13" spans="4:22" ht="18" x14ac:dyDescent="0.35">
      <c r="D13" s="320" t="s">
        <v>140</v>
      </c>
      <c r="E13" s="321"/>
      <c r="F13" s="321"/>
      <c r="G13" s="321"/>
      <c r="H13" s="321"/>
      <c r="I13" s="321"/>
      <c r="J13" s="321"/>
      <c r="K13" s="321"/>
      <c r="L13" s="321"/>
      <c r="M13" s="321"/>
      <c r="N13" s="321"/>
      <c r="O13" s="321"/>
      <c r="P13" s="321"/>
      <c r="Q13" s="321"/>
      <c r="R13" s="321"/>
      <c r="S13" s="321"/>
      <c r="T13" s="321"/>
    </row>
    <row r="14" spans="4:22" ht="18" x14ac:dyDescent="0.35">
      <c r="D14" s="20"/>
      <c r="E14" s="318" t="s">
        <v>141</v>
      </c>
      <c r="F14" s="318"/>
      <c r="G14" s="318"/>
      <c r="H14" s="318"/>
      <c r="I14" s="318"/>
      <c r="J14" s="318"/>
      <c r="K14" s="318"/>
      <c r="L14" s="318"/>
      <c r="M14" s="318"/>
      <c r="N14" s="318"/>
      <c r="O14" s="20"/>
      <c r="P14" s="20"/>
      <c r="Q14" s="20"/>
      <c r="R14" s="20"/>
      <c r="S14" s="20"/>
      <c r="T14" s="20"/>
    </row>
    <row r="15" spans="4:22" ht="17.25" customHeight="1" x14ac:dyDescent="0.35">
      <c r="D15" s="6"/>
      <c r="E15" s="18" t="s">
        <v>125</v>
      </c>
      <c r="F15" s="18"/>
      <c r="G15" s="18"/>
      <c r="H15" s="18"/>
      <c r="I15" s="1"/>
      <c r="J15" s="1"/>
      <c r="K15" s="1"/>
      <c r="L15" s="1"/>
      <c r="M15" s="1"/>
      <c r="N15" s="1"/>
    </row>
    <row r="16" spans="4:22" x14ac:dyDescent="0.25">
      <c r="E16" s="317" t="s">
        <v>133</v>
      </c>
      <c r="F16" s="317"/>
      <c r="G16" s="317"/>
      <c r="H16" s="317"/>
      <c r="I16" s="317"/>
      <c r="J16" s="317"/>
      <c r="K16" s="15"/>
    </row>
    <row r="17" spans="1:24" ht="15.6" x14ac:dyDescent="0.3">
      <c r="E17" s="325" t="s">
        <v>27</v>
      </c>
      <c r="F17" s="325"/>
      <c r="G17" s="325"/>
      <c r="H17" s="325"/>
      <c r="I17" s="325"/>
      <c r="J17" s="325"/>
      <c r="K17" s="325"/>
      <c r="L17" s="325"/>
    </row>
    <row r="18" spans="1:24" ht="20.25" customHeight="1" x14ac:dyDescent="0.3">
      <c r="A18" s="329" t="s">
        <v>332</v>
      </c>
      <c r="B18" s="329"/>
      <c r="C18" s="329"/>
      <c r="D18" s="329"/>
      <c r="E18" s="329"/>
      <c r="F18" s="329"/>
      <c r="G18" s="329"/>
      <c r="H18" s="329"/>
      <c r="I18" s="329"/>
      <c r="J18" s="329"/>
      <c r="K18" s="329"/>
      <c r="L18" s="329"/>
      <c r="M18" s="329"/>
      <c r="N18" s="329"/>
      <c r="O18" s="329"/>
      <c r="P18" s="329"/>
      <c r="Q18" s="329"/>
      <c r="R18" s="329"/>
      <c r="S18" s="329"/>
      <c r="T18" s="329"/>
      <c r="U18" s="329"/>
      <c r="V18" s="329"/>
      <c r="W18" s="70"/>
      <c r="X18" s="70"/>
    </row>
    <row r="19" spans="1:24" x14ac:dyDescent="0.25">
      <c r="F19" s="317" t="s">
        <v>28</v>
      </c>
      <c r="G19" s="317"/>
      <c r="H19" s="317"/>
      <c r="I19" s="317"/>
    </row>
    <row r="20" spans="1:24" ht="15.6" x14ac:dyDescent="0.3">
      <c r="E20" s="315" t="s">
        <v>29</v>
      </c>
      <c r="F20" s="315"/>
      <c r="G20" s="327" t="s">
        <v>30</v>
      </c>
      <c r="H20" s="327"/>
      <c r="I20" s="323" t="s">
        <v>31</v>
      </c>
      <c r="J20" s="323"/>
      <c r="K20" s="11"/>
    </row>
    <row r="21" spans="1:24" x14ac:dyDescent="0.25">
      <c r="G21" s="317" t="s">
        <v>30</v>
      </c>
      <c r="H21" s="317"/>
    </row>
    <row r="23" spans="1:24" ht="15.6" x14ac:dyDescent="0.3">
      <c r="G23" s="21" t="s">
        <v>353</v>
      </c>
    </row>
    <row r="24" spans="1:24" x14ac:dyDescent="0.25">
      <c r="G24" s="22"/>
    </row>
    <row r="25" spans="1:24" ht="20.100000000000001" customHeight="1" x14ac:dyDescent="0.3">
      <c r="I25" s="323" t="s">
        <v>126</v>
      </c>
      <c r="J25" s="323"/>
      <c r="K25" s="328"/>
      <c r="L25" s="328"/>
      <c r="M25" s="328"/>
      <c r="N25" s="328"/>
      <c r="O25" s="328"/>
      <c r="P25" s="328"/>
      <c r="Q25" s="328"/>
      <c r="R25" s="328"/>
      <c r="S25" s="328"/>
      <c r="T25" s="328"/>
    </row>
    <row r="26" spans="1:24" ht="20.100000000000001" customHeight="1" x14ac:dyDescent="0.3">
      <c r="I26" s="323" t="s">
        <v>33</v>
      </c>
      <c r="J26" s="323"/>
      <c r="K26" s="326" t="s">
        <v>218</v>
      </c>
      <c r="L26" s="326"/>
      <c r="M26" s="326"/>
      <c r="N26" s="326"/>
      <c r="O26" s="14"/>
      <c r="P26" s="14"/>
      <c r="Q26" s="14"/>
    </row>
    <row r="27" spans="1:24" ht="20.100000000000001" customHeight="1" x14ac:dyDescent="0.3">
      <c r="I27" s="323" t="s">
        <v>32</v>
      </c>
      <c r="J27" s="323"/>
      <c r="K27" s="323"/>
      <c r="L27" s="323"/>
      <c r="M27" s="323"/>
      <c r="N27" s="323"/>
      <c r="O27" s="323"/>
      <c r="P27" s="324" t="s">
        <v>118</v>
      </c>
      <c r="Q27" s="324"/>
      <c r="R27" s="324"/>
      <c r="S27" s="324"/>
      <c r="T27" s="324"/>
    </row>
    <row r="29" spans="1:24" ht="15.6" x14ac:dyDescent="0.3">
      <c r="H29" s="20"/>
      <c r="I29" s="21" t="s">
        <v>219</v>
      </c>
      <c r="J29" s="21"/>
      <c r="K29" s="21"/>
      <c r="L29" s="21"/>
      <c r="M29" s="21"/>
      <c r="N29" s="21"/>
      <c r="O29" s="21"/>
      <c r="P29" s="20"/>
      <c r="Q29" s="20"/>
      <c r="R29" s="20"/>
      <c r="S29" s="20"/>
    </row>
    <row r="34" spans="15:15" x14ac:dyDescent="0.25">
      <c r="O34" s="2" t="s">
        <v>138</v>
      </c>
    </row>
  </sheetData>
  <mergeCells count="19">
    <mergeCell ref="I27:O27"/>
    <mergeCell ref="P27:T27"/>
    <mergeCell ref="E17:L17"/>
    <mergeCell ref="I26:J26"/>
    <mergeCell ref="K26:N26"/>
    <mergeCell ref="F19:I19"/>
    <mergeCell ref="E20:F20"/>
    <mergeCell ref="G20:H20"/>
    <mergeCell ref="I20:J20"/>
    <mergeCell ref="I25:T25"/>
    <mergeCell ref="A18:V18"/>
    <mergeCell ref="N5:V5"/>
    <mergeCell ref="J8:V8"/>
    <mergeCell ref="E16:J16"/>
    <mergeCell ref="G21:H21"/>
    <mergeCell ref="E14:N14"/>
    <mergeCell ref="J7:Q7"/>
    <mergeCell ref="D13:T13"/>
    <mergeCell ref="E12:M12"/>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36" zoomScaleNormal="100" workbookViewId="0">
      <selection sqref="A1:A42"/>
    </sheetView>
  </sheetViews>
  <sheetFormatPr defaultRowHeight="13.2" x14ac:dyDescent="0.25"/>
  <cols>
    <col min="1" max="1" width="208.33203125" style="53" customWidth="1"/>
  </cols>
  <sheetData>
    <row r="1" spans="1:1" ht="15.75" customHeight="1" x14ac:dyDescent="0.25">
      <c r="A1" s="42" t="s">
        <v>369</v>
      </c>
    </row>
    <row r="2" spans="1:1" ht="11.25" customHeight="1" x14ac:dyDescent="0.25">
      <c r="A2" s="43"/>
    </row>
    <row r="3" spans="1:1" ht="36" customHeight="1" x14ac:dyDescent="0.25">
      <c r="A3" s="52" t="s">
        <v>368</v>
      </c>
    </row>
    <row r="4" spans="1:1" ht="66.599999999999994" customHeight="1" x14ac:dyDescent="0.25">
      <c r="A4" s="44" t="s">
        <v>335</v>
      </c>
    </row>
    <row r="5" spans="1:1" ht="19.2" customHeight="1" x14ac:dyDescent="0.25">
      <c r="A5" s="45" t="s">
        <v>153</v>
      </c>
    </row>
    <row r="6" spans="1:1" ht="31.5" customHeight="1" x14ac:dyDescent="0.25">
      <c r="A6" s="44" t="s">
        <v>318</v>
      </c>
    </row>
    <row r="7" spans="1:1" ht="15.75" customHeight="1" x14ac:dyDescent="0.25">
      <c r="A7" s="46" t="s">
        <v>196</v>
      </c>
    </row>
    <row r="8" spans="1:1" ht="15.75" customHeight="1" x14ac:dyDescent="0.25">
      <c r="A8" s="46" t="s">
        <v>197</v>
      </c>
    </row>
    <row r="9" spans="1:1" ht="15.75" customHeight="1" x14ac:dyDescent="0.25">
      <c r="A9" s="46" t="s">
        <v>198</v>
      </c>
    </row>
    <row r="10" spans="1:1" ht="15.75" customHeight="1" x14ac:dyDescent="0.25">
      <c r="A10" s="46" t="s">
        <v>199</v>
      </c>
    </row>
    <row r="11" spans="1:1" ht="15.75" customHeight="1" x14ac:dyDescent="0.25">
      <c r="A11" s="46" t="s">
        <v>330</v>
      </c>
    </row>
    <row r="12" spans="1:1" ht="15.75" customHeight="1" x14ac:dyDescent="0.25">
      <c r="A12" s="46" t="s">
        <v>200</v>
      </c>
    </row>
    <row r="13" spans="1:1" ht="39" customHeight="1" x14ac:dyDescent="0.25">
      <c r="A13" s="44" t="s">
        <v>334</v>
      </c>
    </row>
    <row r="14" spans="1:1" ht="19.95" customHeight="1" x14ac:dyDescent="0.25">
      <c r="A14" s="64" t="s">
        <v>154</v>
      </c>
    </row>
    <row r="15" spans="1:1" ht="52.2" customHeight="1" x14ac:dyDescent="0.25">
      <c r="A15" s="44" t="s">
        <v>386</v>
      </c>
    </row>
    <row r="16" spans="1:1" ht="39" customHeight="1" x14ac:dyDescent="0.25">
      <c r="A16" s="66" t="s">
        <v>367</v>
      </c>
    </row>
    <row r="17" spans="1:1" ht="44.25" customHeight="1" x14ac:dyDescent="0.25">
      <c r="A17" s="47" t="s">
        <v>201</v>
      </c>
    </row>
    <row r="18" spans="1:1" ht="18.75" customHeight="1" x14ac:dyDescent="0.3">
      <c r="A18" s="48" t="s">
        <v>381</v>
      </c>
    </row>
    <row r="19" spans="1:1" s="30" customFormat="1" ht="36" customHeight="1" x14ac:dyDescent="0.25">
      <c r="A19" s="49" t="s">
        <v>370</v>
      </c>
    </row>
    <row r="20" spans="1:1" ht="18" customHeight="1" x14ac:dyDescent="0.25">
      <c r="A20" s="50" t="s">
        <v>202</v>
      </c>
    </row>
    <row r="21" spans="1:1" ht="21" customHeight="1" x14ac:dyDescent="0.25">
      <c r="A21" s="50" t="s">
        <v>203</v>
      </c>
    </row>
    <row r="22" spans="1:1" ht="108" customHeight="1" x14ac:dyDescent="0.25">
      <c r="A22" s="65" t="s">
        <v>204</v>
      </c>
    </row>
    <row r="23" spans="1:1" ht="31.5" customHeight="1" x14ac:dyDescent="0.25">
      <c r="A23" s="51" t="s">
        <v>205</v>
      </c>
    </row>
    <row r="24" spans="1:1" ht="15.75" customHeight="1" x14ac:dyDescent="0.25">
      <c r="A24" s="50" t="s">
        <v>208</v>
      </c>
    </row>
    <row r="25" spans="1:1" ht="59.25" customHeight="1" x14ac:dyDescent="0.25">
      <c r="A25" s="47" t="s">
        <v>209</v>
      </c>
    </row>
    <row r="26" spans="1:1" ht="62.25" customHeight="1" x14ac:dyDescent="0.25">
      <c r="A26" s="47" t="s">
        <v>210</v>
      </c>
    </row>
    <row r="27" spans="1:1" ht="50.25" customHeight="1" x14ac:dyDescent="0.25">
      <c r="A27" s="47" t="s">
        <v>206</v>
      </c>
    </row>
    <row r="28" spans="1:1" ht="51.75" customHeight="1" x14ac:dyDescent="0.25">
      <c r="A28" s="47" t="s">
        <v>207</v>
      </c>
    </row>
    <row r="29" spans="1:1" ht="15.75" customHeight="1" x14ac:dyDescent="0.25">
      <c r="A29" s="52" t="s">
        <v>211</v>
      </c>
    </row>
    <row r="30" spans="1:1" s="41" customFormat="1" ht="132.75" customHeight="1" x14ac:dyDescent="0.25">
      <c r="A30" s="40" t="s">
        <v>385</v>
      </c>
    </row>
    <row r="31" spans="1:1" ht="15.75" customHeight="1" x14ac:dyDescent="0.25">
      <c r="A31" s="52" t="s">
        <v>212</v>
      </c>
    </row>
    <row r="32" spans="1:1" ht="47.25" customHeight="1" x14ac:dyDescent="0.25">
      <c r="A32" s="44" t="s">
        <v>382</v>
      </c>
    </row>
    <row r="33" spans="1:1" ht="34.5" customHeight="1" x14ac:dyDescent="0.25">
      <c r="A33" s="47" t="s">
        <v>214</v>
      </c>
    </row>
    <row r="34" spans="1:1" ht="49.5" customHeight="1" x14ac:dyDescent="0.25">
      <c r="A34" s="44" t="s">
        <v>215</v>
      </c>
    </row>
    <row r="35" spans="1:1" ht="47.25" customHeight="1" x14ac:dyDescent="0.25">
      <c r="A35" s="47" t="s">
        <v>319</v>
      </c>
    </row>
    <row r="36" spans="1:1" ht="77.25" customHeight="1" x14ac:dyDescent="0.25">
      <c r="A36" s="44" t="s">
        <v>216</v>
      </c>
    </row>
    <row r="37" spans="1:1" ht="64.5" customHeight="1" x14ac:dyDescent="0.25">
      <c r="A37" s="44" t="s">
        <v>384</v>
      </c>
    </row>
    <row r="38" spans="1:1" ht="33" customHeight="1" x14ac:dyDescent="0.25">
      <c r="A38" s="44" t="s">
        <v>155</v>
      </c>
    </row>
    <row r="39" spans="1:1" ht="48" customHeight="1" x14ac:dyDescent="0.25">
      <c r="A39" s="44" t="s">
        <v>156</v>
      </c>
    </row>
    <row r="40" spans="1:1" ht="50.25" customHeight="1" x14ac:dyDescent="0.25">
      <c r="A40" s="44" t="s">
        <v>383</v>
      </c>
    </row>
    <row r="41" spans="1:1" ht="47.25" customHeight="1" x14ac:dyDescent="0.25">
      <c r="A41" s="44" t="s">
        <v>217</v>
      </c>
    </row>
    <row r="42" spans="1:1" ht="29.25" customHeight="1" x14ac:dyDescent="0.25">
      <c r="A42" s="44" t="s">
        <v>213</v>
      </c>
    </row>
    <row r="43" spans="1:1" ht="15.75" customHeight="1" x14ac:dyDescent="0.25">
      <c r="A43" s="44"/>
    </row>
    <row r="44" spans="1:1" ht="15.75" customHeight="1" x14ac:dyDescent="0.25">
      <c r="A44" s="44"/>
    </row>
    <row r="45" spans="1:1" ht="15.75" customHeight="1" x14ac:dyDescent="0.25">
      <c r="A45" s="44"/>
    </row>
    <row r="46" spans="1:1" ht="15.75" customHeight="1" x14ac:dyDescent="0.25">
      <c r="A46" s="44"/>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33"/>
  <sheetViews>
    <sheetView topLeftCell="A9" zoomScaleNormal="100" workbookViewId="0">
      <selection activeCell="B1" sqref="B1:BC28"/>
    </sheetView>
  </sheetViews>
  <sheetFormatPr defaultRowHeight="15.6" x14ac:dyDescent="0.3"/>
  <cols>
    <col min="1" max="1" width="0.44140625" style="10" customWidth="1"/>
    <col min="2" max="55" width="2.6640625" style="10" customWidth="1"/>
    <col min="56" max="57" width="3.6640625" style="10" customWidth="1"/>
    <col min="58" max="256" width="9.109375" style="10"/>
    <col min="257" max="257" width="0.44140625" style="10" customWidth="1"/>
    <col min="258" max="311" width="2.6640625" style="10" customWidth="1"/>
    <col min="312" max="313" width="3.6640625" style="10" customWidth="1"/>
    <col min="314" max="512" width="9.109375" style="10"/>
    <col min="513" max="513" width="0.44140625" style="10" customWidth="1"/>
    <col min="514" max="567" width="2.6640625" style="10" customWidth="1"/>
    <col min="568" max="569" width="3.6640625" style="10" customWidth="1"/>
    <col min="570" max="768" width="9.109375" style="10"/>
    <col min="769" max="769" width="0.44140625" style="10" customWidth="1"/>
    <col min="770" max="823" width="2.6640625" style="10" customWidth="1"/>
    <col min="824" max="825" width="3.6640625" style="10" customWidth="1"/>
    <col min="826" max="1024" width="9.109375" style="10"/>
    <col min="1025" max="1025" width="0.44140625" style="10" customWidth="1"/>
    <col min="1026" max="1079" width="2.6640625" style="10" customWidth="1"/>
    <col min="1080" max="1081" width="3.6640625" style="10" customWidth="1"/>
    <col min="1082" max="1280" width="9.109375" style="10"/>
    <col min="1281" max="1281" width="0.44140625" style="10" customWidth="1"/>
    <col min="1282" max="1335" width="2.6640625" style="10" customWidth="1"/>
    <col min="1336" max="1337" width="3.6640625" style="10" customWidth="1"/>
    <col min="1338" max="1536" width="9.109375" style="10"/>
    <col min="1537" max="1537" width="0.44140625" style="10" customWidth="1"/>
    <col min="1538" max="1591" width="2.6640625" style="10" customWidth="1"/>
    <col min="1592" max="1593" width="3.6640625" style="10" customWidth="1"/>
    <col min="1594" max="1792" width="9.109375" style="10"/>
    <col min="1793" max="1793" width="0.44140625" style="10" customWidth="1"/>
    <col min="1794" max="1847" width="2.6640625" style="10" customWidth="1"/>
    <col min="1848" max="1849" width="3.6640625" style="10" customWidth="1"/>
    <col min="1850" max="2048" width="9.109375" style="10"/>
    <col min="2049" max="2049" width="0.44140625" style="10" customWidth="1"/>
    <col min="2050" max="2103" width="2.6640625" style="10" customWidth="1"/>
    <col min="2104" max="2105" width="3.6640625" style="10" customWidth="1"/>
    <col min="2106" max="2304" width="9.109375" style="10"/>
    <col min="2305" max="2305" width="0.44140625" style="10" customWidth="1"/>
    <col min="2306" max="2359" width="2.6640625" style="10" customWidth="1"/>
    <col min="2360" max="2361" width="3.6640625" style="10" customWidth="1"/>
    <col min="2362" max="2560" width="9.109375" style="10"/>
    <col min="2561" max="2561" width="0.44140625" style="10" customWidth="1"/>
    <col min="2562" max="2615" width="2.6640625" style="10" customWidth="1"/>
    <col min="2616" max="2617" width="3.6640625" style="10" customWidth="1"/>
    <col min="2618" max="2816" width="9.109375" style="10"/>
    <col min="2817" max="2817" width="0.44140625" style="10" customWidth="1"/>
    <col min="2818" max="2871" width="2.6640625" style="10" customWidth="1"/>
    <col min="2872" max="2873" width="3.6640625" style="10" customWidth="1"/>
    <col min="2874" max="3072" width="9.109375" style="10"/>
    <col min="3073" max="3073" width="0.44140625" style="10" customWidth="1"/>
    <col min="3074" max="3127" width="2.6640625" style="10" customWidth="1"/>
    <col min="3128" max="3129" width="3.6640625" style="10" customWidth="1"/>
    <col min="3130" max="3328" width="9.109375" style="10"/>
    <col min="3329" max="3329" width="0.44140625" style="10" customWidth="1"/>
    <col min="3330" max="3383" width="2.6640625" style="10" customWidth="1"/>
    <col min="3384" max="3385" width="3.6640625" style="10" customWidth="1"/>
    <col min="3386" max="3584" width="9.109375" style="10"/>
    <col min="3585" max="3585" width="0.44140625" style="10" customWidth="1"/>
    <col min="3586" max="3639" width="2.6640625" style="10" customWidth="1"/>
    <col min="3640" max="3641" width="3.6640625" style="10" customWidth="1"/>
    <col min="3642" max="3840" width="9.109375" style="10"/>
    <col min="3841" max="3841" width="0.44140625" style="10" customWidth="1"/>
    <col min="3842" max="3895" width="2.6640625" style="10" customWidth="1"/>
    <col min="3896" max="3897" width="3.6640625" style="10" customWidth="1"/>
    <col min="3898" max="4096" width="9.109375" style="10"/>
    <col min="4097" max="4097" width="0.44140625" style="10" customWidth="1"/>
    <col min="4098" max="4151" width="2.6640625" style="10" customWidth="1"/>
    <col min="4152" max="4153" width="3.6640625" style="10" customWidth="1"/>
    <col min="4154" max="4352" width="9.109375" style="10"/>
    <col min="4353" max="4353" width="0.44140625" style="10" customWidth="1"/>
    <col min="4354" max="4407" width="2.6640625" style="10" customWidth="1"/>
    <col min="4408" max="4409" width="3.6640625" style="10" customWidth="1"/>
    <col min="4410" max="4608" width="9.109375" style="10"/>
    <col min="4609" max="4609" width="0.44140625" style="10" customWidth="1"/>
    <col min="4610" max="4663" width="2.6640625" style="10" customWidth="1"/>
    <col min="4664" max="4665" width="3.6640625" style="10" customWidth="1"/>
    <col min="4666" max="4864" width="9.109375" style="10"/>
    <col min="4865" max="4865" width="0.44140625" style="10" customWidth="1"/>
    <col min="4866" max="4919" width="2.6640625" style="10" customWidth="1"/>
    <col min="4920" max="4921" width="3.6640625" style="10" customWidth="1"/>
    <col min="4922" max="5120" width="9.109375" style="10"/>
    <col min="5121" max="5121" width="0.44140625" style="10" customWidth="1"/>
    <col min="5122" max="5175" width="2.6640625" style="10" customWidth="1"/>
    <col min="5176" max="5177" width="3.6640625" style="10" customWidth="1"/>
    <col min="5178" max="5376" width="9.109375" style="10"/>
    <col min="5377" max="5377" width="0.44140625" style="10" customWidth="1"/>
    <col min="5378" max="5431" width="2.6640625" style="10" customWidth="1"/>
    <col min="5432" max="5433" width="3.6640625" style="10" customWidth="1"/>
    <col min="5434" max="5632" width="9.109375" style="10"/>
    <col min="5633" max="5633" width="0.44140625" style="10" customWidth="1"/>
    <col min="5634" max="5687" width="2.6640625" style="10" customWidth="1"/>
    <col min="5688" max="5689" width="3.6640625" style="10" customWidth="1"/>
    <col min="5690" max="5888" width="9.109375" style="10"/>
    <col min="5889" max="5889" width="0.44140625" style="10" customWidth="1"/>
    <col min="5890" max="5943" width="2.6640625" style="10" customWidth="1"/>
    <col min="5944" max="5945" width="3.6640625" style="10" customWidth="1"/>
    <col min="5946" max="6144" width="9.109375" style="10"/>
    <col min="6145" max="6145" width="0.44140625" style="10" customWidth="1"/>
    <col min="6146" max="6199" width="2.6640625" style="10" customWidth="1"/>
    <col min="6200" max="6201" width="3.6640625" style="10" customWidth="1"/>
    <col min="6202" max="6400" width="9.109375" style="10"/>
    <col min="6401" max="6401" width="0.44140625" style="10" customWidth="1"/>
    <col min="6402" max="6455" width="2.6640625" style="10" customWidth="1"/>
    <col min="6456" max="6457" width="3.6640625" style="10" customWidth="1"/>
    <col min="6458" max="6656" width="9.109375" style="10"/>
    <col min="6657" max="6657" width="0.44140625" style="10" customWidth="1"/>
    <col min="6658" max="6711" width="2.6640625" style="10" customWidth="1"/>
    <col min="6712" max="6713" width="3.6640625" style="10" customWidth="1"/>
    <col min="6714" max="6912" width="9.109375" style="10"/>
    <col min="6913" max="6913" width="0.44140625" style="10" customWidth="1"/>
    <col min="6914" max="6967" width="2.6640625" style="10" customWidth="1"/>
    <col min="6968" max="6969" width="3.6640625" style="10" customWidth="1"/>
    <col min="6970" max="7168" width="9.109375" style="10"/>
    <col min="7169" max="7169" width="0.44140625" style="10" customWidth="1"/>
    <col min="7170" max="7223" width="2.6640625" style="10" customWidth="1"/>
    <col min="7224" max="7225" width="3.6640625" style="10" customWidth="1"/>
    <col min="7226" max="7424" width="9.109375" style="10"/>
    <col min="7425" max="7425" width="0.44140625" style="10" customWidth="1"/>
    <col min="7426" max="7479" width="2.6640625" style="10" customWidth="1"/>
    <col min="7480" max="7481" width="3.6640625" style="10" customWidth="1"/>
    <col min="7482" max="7680" width="9.109375" style="10"/>
    <col min="7681" max="7681" width="0.44140625" style="10" customWidth="1"/>
    <col min="7682" max="7735" width="2.6640625" style="10" customWidth="1"/>
    <col min="7736" max="7737" width="3.6640625" style="10" customWidth="1"/>
    <col min="7738" max="7936" width="9.109375" style="10"/>
    <col min="7937" max="7937" width="0.44140625" style="10" customWidth="1"/>
    <col min="7938" max="7991" width="2.6640625" style="10" customWidth="1"/>
    <col min="7992" max="7993" width="3.6640625" style="10" customWidth="1"/>
    <col min="7994" max="8192" width="9.109375" style="10"/>
    <col min="8193" max="8193" width="0.44140625" style="10" customWidth="1"/>
    <col min="8194" max="8247" width="2.6640625" style="10" customWidth="1"/>
    <col min="8248" max="8249" width="3.6640625" style="10" customWidth="1"/>
    <col min="8250" max="8448" width="9.109375" style="10"/>
    <col min="8449" max="8449" width="0.44140625" style="10" customWidth="1"/>
    <col min="8450" max="8503" width="2.6640625" style="10" customWidth="1"/>
    <col min="8504" max="8505" width="3.6640625" style="10" customWidth="1"/>
    <col min="8506" max="8704" width="9.109375" style="10"/>
    <col min="8705" max="8705" width="0.44140625" style="10" customWidth="1"/>
    <col min="8706" max="8759" width="2.6640625" style="10" customWidth="1"/>
    <col min="8760" max="8761" width="3.6640625" style="10" customWidth="1"/>
    <col min="8762" max="8960" width="9.109375" style="10"/>
    <col min="8961" max="8961" width="0.44140625" style="10" customWidth="1"/>
    <col min="8962" max="9015" width="2.6640625" style="10" customWidth="1"/>
    <col min="9016" max="9017" width="3.6640625" style="10" customWidth="1"/>
    <col min="9018" max="9216" width="9.109375" style="10"/>
    <col min="9217" max="9217" width="0.44140625" style="10" customWidth="1"/>
    <col min="9218" max="9271" width="2.6640625" style="10" customWidth="1"/>
    <col min="9272" max="9273" width="3.6640625" style="10" customWidth="1"/>
    <col min="9274" max="9472" width="9.109375" style="10"/>
    <col min="9473" max="9473" width="0.44140625" style="10" customWidth="1"/>
    <col min="9474" max="9527" width="2.6640625" style="10" customWidth="1"/>
    <col min="9528" max="9529" width="3.6640625" style="10" customWidth="1"/>
    <col min="9530" max="9728" width="9.109375" style="10"/>
    <col min="9729" max="9729" width="0.44140625" style="10" customWidth="1"/>
    <col min="9730" max="9783" width="2.6640625" style="10" customWidth="1"/>
    <col min="9784" max="9785" width="3.6640625" style="10" customWidth="1"/>
    <col min="9786" max="9984" width="9.109375" style="10"/>
    <col min="9985" max="9985" width="0.44140625" style="10" customWidth="1"/>
    <col min="9986" max="10039" width="2.6640625" style="10" customWidth="1"/>
    <col min="10040" max="10041" width="3.6640625" style="10" customWidth="1"/>
    <col min="10042" max="10240" width="9.109375" style="10"/>
    <col min="10241" max="10241" width="0.44140625" style="10" customWidth="1"/>
    <col min="10242" max="10295" width="2.6640625" style="10" customWidth="1"/>
    <col min="10296" max="10297" width="3.6640625" style="10" customWidth="1"/>
    <col min="10298" max="10496" width="9.109375" style="10"/>
    <col min="10497" max="10497" width="0.44140625" style="10" customWidth="1"/>
    <col min="10498" max="10551" width="2.6640625" style="10" customWidth="1"/>
    <col min="10552" max="10553" width="3.6640625" style="10" customWidth="1"/>
    <col min="10554" max="10752" width="9.109375" style="10"/>
    <col min="10753" max="10753" width="0.44140625" style="10" customWidth="1"/>
    <col min="10754" max="10807" width="2.6640625" style="10" customWidth="1"/>
    <col min="10808" max="10809" width="3.6640625" style="10" customWidth="1"/>
    <col min="10810" max="11008" width="9.109375" style="10"/>
    <col min="11009" max="11009" width="0.44140625" style="10" customWidth="1"/>
    <col min="11010" max="11063" width="2.6640625" style="10" customWidth="1"/>
    <col min="11064" max="11065" width="3.6640625" style="10" customWidth="1"/>
    <col min="11066" max="11264" width="9.109375" style="10"/>
    <col min="11265" max="11265" width="0.44140625" style="10" customWidth="1"/>
    <col min="11266" max="11319" width="2.6640625" style="10" customWidth="1"/>
    <col min="11320" max="11321" width="3.6640625" style="10" customWidth="1"/>
    <col min="11322" max="11520" width="9.109375" style="10"/>
    <col min="11521" max="11521" width="0.44140625" style="10" customWidth="1"/>
    <col min="11522" max="11575" width="2.6640625" style="10" customWidth="1"/>
    <col min="11576" max="11577" width="3.6640625" style="10" customWidth="1"/>
    <col min="11578" max="11776" width="9.109375" style="10"/>
    <col min="11777" max="11777" width="0.44140625" style="10" customWidth="1"/>
    <col min="11778" max="11831" width="2.6640625" style="10" customWidth="1"/>
    <col min="11832" max="11833" width="3.6640625" style="10" customWidth="1"/>
    <col min="11834" max="12032" width="9.109375" style="10"/>
    <col min="12033" max="12033" width="0.44140625" style="10" customWidth="1"/>
    <col min="12034" max="12087" width="2.6640625" style="10" customWidth="1"/>
    <col min="12088" max="12089" width="3.6640625" style="10" customWidth="1"/>
    <col min="12090" max="12288" width="9.109375" style="10"/>
    <col min="12289" max="12289" width="0.44140625" style="10" customWidth="1"/>
    <col min="12290" max="12343" width="2.6640625" style="10" customWidth="1"/>
    <col min="12344" max="12345" width="3.6640625" style="10" customWidth="1"/>
    <col min="12346" max="12544" width="9.109375" style="10"/>
    <col min="12545" max="12545" width="0.44140625" style="10" customWidth="1"/>
    <col min="12546" max="12599" width="2.6640625" style="10" customWidth="1"/>
    <col min="12600" max="12601" width="3.6640625" style="10" customWidth="1"/>
    <col min="12602" max="12800" width="9.109375" style="10"/>
    <col min="12801" max="12801" width="0.44140625" style="10" customWidth="1"/>
    <col min="12802" max="12855" width="2.6640625" style="10" customWidth="1"/>
    <col min="12856" max="12857" width="3.6640625" style="10" customWidth="1"/>
    <col min="12858" max="13056" width="9.109375" style="10"/>
    <col min="13057" max="13057" width="0.44140625" style="10" customWidth="1"/>
    <col min="13058" max="13111" width="2.6640625" style="10" customWidth="1"/>
    <col min="13112" max="13113" width="3.6640625" style="10" customWidth="1"/>
    <col min="13114" max="13312" width="9.109375" style="10"/>
    <col min="13313" max="13313" width="0.44140625" style="10" customWidth="1"/>
    <col min="13314" max="13367" width="2.6640625" style="10" customWidth="1"/>
    <col min="13368" max="13369" width="3.6640625" style="10" customWidth="1"/>
    <col min="13370" max="13568" width="9.109375" style="10"/>
    <col min="13569" max="13569" width="0.44140625" style="10" customWidth="1"/>
    <col min="13570" max="13623" width="2.6640625" style="10" customWidth="1"/>
    <col min="13624" max="13625" width="3.6640625" style="10" customWidth="1"/>
    <col min="13626" max="13824" width="9.109375" style="10"/>
    <col min="13825" max="13825" width="0.44140625" style="10" customWidth="1"/>
    <col min="13826" max="13879" width="2.6640625" style="10" customWidth="1"/>
    <col min="13880" max="13881" width="3.6640625" style="10" customWidth="1"/>
    <col min="13882" max="14080" width="9.109375" style="10"/>
    <col min="14081" max="14081" width="0.44140625" style="10" customWidth="1"/>
    <col min="14082" max="14135" width="2.6640625" style="10" customWidth="1"/>
    <col min="14136" max="14137" width="3.6640625" style="10" customWidth="1"/>
    <col min="14138" max="14336" width="9.109375" style="10"/>
    <col min="14337" max="14337" width="0.44140625" style="10" customWidth="1"/>
    <col min="14338" max="14391" width="2.6640625" style="10" customWidth="1"/>
    <col min="14392" max="14393" width="3.6640625" style="10" customWidth="1"/>
    <col min="14394" max="14592" width="9.109375" style="10"/>
    <col min="14593" max="14593" width="0.44140625" style="10" customWidth="1"/>
    <col min="14594" max="14647" width="2.6640625" style="10" customWidth="1"/>
    <col min="14648" max="14649" width="3.6640625" style="10" customWidth="1"/>
    <col min="14650" max="14848" width="9.109375" style="10"/>
    <col min="14849" max="14849" width="0.44140625" style="10" customWidth="1"/>
    <col min="14850" max="14903" width="2.6640625" style="10" customWidth="1"/>
    <col min="14904" max="14905" width="3.6640625" style="10" customWidth="1"/>
    <col min="14906" max="15104" width="9.109375" style="10"/>
    <col min="15105" max="15105" width="0.44140625" style="10" customWidth="1"/>
    <col min="15106" max="15159" width="2.6640625" style="10" customWidth="1"/>
    <col min="15160" max="15161" width="3.6640625" style="10" customWidth="1"/>
    <col min="15162" max="15360" width="9.109375" style="10"/>
    <col min="15361" max="15361" width="0.44140625" style="10" customWidth="1"/>
    <col min="15362" max="15415" width="2.6640625" style="10" customWidth="1"/>
    <col min="15416" max="15417" width="3.6640625" style="10" customWidth="1"/>
    <col min="15418" max="15616" width="9.109375" style="10"/>
    <col min="15617" max="15617" width="0.44140625" style="10" customWidth="1"/>
    <col min="15618" max="15671" width="2.6640625" style="10" customWidth="1"/>
    <col min="15672" max="15673" width="3.6640625" style="10" customWidth="1"/>
    <col min="15674" max="15872" width="9.109375" style="10"/>
    <col min="15873" max="15873" width="0.44140625" style="10" customWidth="1"/>
    <col min="15874" max="15927" width="2.6640625" style="10" customWidth="1"/>
    <col min="15928" max="15929" width="3.6640625" style="10" customWidth="1"/>
    <col min="15930" max="16128" width="9.109375" style="10"/>
    <col min="16129" max="16129" width="0.44140625" style="10" customWidth="1"/>
    <col min="16130" max="16183" width="2.6640625" style="10" customWidth="1"/>
    <col min="16184" max="16185" width="3.6640625" style="10" customWidth="1"/>
    <col min="16186" max="16384" width="9.109375" style="10"/>
  </cols>
  <sheetData>
    <row r="1" spans="2:57" ht="17.399999999999999" x14ac:dyDescent="0.3">
      <c r="B1" s="346" t="s">
        <v>17</v>
      </c>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9"/>
    </row>
    <row r="2" spans="2:57" x14ac:dyDescent="0.3">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row>
    <row r="3" spans="2:57" x14ac:dyDescent="0.3">
      <c r="B3" s="367" t="s">
        <v>16</v>
      </c>
      <c r="C3" s="368" t="s">
        <v>4</v>
      </c>
      <c r="D3" s="368"/>
      <c r="E3" s="368"/>
      <c r="F3" s="368"/>
      <c r="G3" s="367" t="s">
        <v>76</v>
      </c>
      <c r="H3" s="368" t="s">
        <v>5</v>
      </c>
      <c r="I3" s="368"/>
      <c r="J3" s="368"/>
      <c r="K3" s="367" t="s">
        <v>84</v>
      </c>
      <c r="L3" s="368" t="s">
        <v>6</v>
      </c>
      <c r="M3" s="368"/>
      <c r="N3" s="368"/>
      <c r="O3" s="368"/>
      <c r="P3" s="368" t="s">
        <v>7</v>
      </c>
      <c r="Q3" s="368"/>
      <c r="R3" s="368"/>
      <c r="S3" s="368"/>
      <c r="T3" s="367" t="s">
        <v>89</v>
      </c>
      <c r="U3" s="368" t="s">
        <v>8</v>
      </c>
      <c r="V3" s="368"/>
      <c r="W3" s="368"/>
      <c r="X3" s="367" t="s">
        <v>93</v>
      </c>
      <c r="Y3" s="368" t="s">
        <v>9</v>
      </c>
      <c r="Z3" s="368"/>
      <c r="AA3" s="368"/>
      <c r="AB3" s="367" t="s">
        <v>97</v>
      </c>
      <c r="AC3" s="368" t="s">
        <v>10</v>
      </c>
      <c r="AD3" s="368"/>
      <c r="AE3" s="368"/>
      <c r="AF3" s="368"/>
      <c r="AG3" s="367" t="s">
        <v>99</v>
      </c>
      <c r="AH3" s="368" t="s">
        <v>11</v>
      </c>
      <c r="AI3" s="368"/>
      <c r="AJ3" s="368"/>
      <c r="AK3" s="367" t="s">
        <v>100</v>
      </c>
      <c r="AL3" s="368" t="s">
        <v>12</v>
      </c>
      <c r="AM3" s="368"/>
      <c r="AN3" s="368"/>
      <c r="AO3" s="368"/>
      <c r="AP3" s="368" t="s">
        <v>13</v>
      </c>
      <c r="AQ3" s="368"/>
      <c r="AR3" s="368"/>
      <c r="AS3" s="368"/>
      <c r="AT3" s="367" t="s">
        <v>105</v>
      </c>
      <c r="AU3" s="368" t="s">
        <v>14</v>
      </c>
      <c r="AV3" s="368"/>
      <c r="AW3" s="368"/>
      <c r="AX3" s="367" t="s">
        <v>106</v>
      </c>
      <c r="AY3" s="368" t="s">
        <v>15</v>
      </c>
      <c r="AZ3" s="368"/>
      <c r="BA3" s="368"/>
      <c r="BB3" s="368"/>
      <c r="BC3" s="367" t="s">
        <v>16</v>
      </c>
    </row>
    <row r="4" spans="2:57" ht="39.9" customHeight="1" x14ac:dyDescent="0.3">
      <c r="B4" s="367"/>
      <c r="C4" s="81" t="s">
        <v>80</v>
      </c>
      <c r="D4" s="81" t="s">
        <v>79</v>
      </c>
      <c r="E4" s="81" t="s">
        <v>78</v>
      </c>
      <c r="F4" s="81" t="s">
        <v>77</v>
      </c>
      <c r="G4" s="367"/>
      <c r="H4" s="81" t="s">
        <v>81</v>
      </c>
      <c r="I4" s="81" t="s">
        <v>82</v>
      </c>
      <c r="J4" s="81" t="s">
        <v>83</v>
      </c>
      <c r="K4" s="367"/>
      <c r="L4" s="81" t="s">
        <v>85</v>
      </c>
      <c r="M4" s="81" t="s">
        <v>86</v>
      </c>
      <c r="N4" s="81" t="s">
        <v>87</v>
      </c>
      <c r="O4" s="81" t="s">
        <v>88</v>
      </c>
      <c r="P4" s="81" t="s">
        <v>80</v>
      </c>
      <c r="Q4" s="81" t="s">
        <v>79</v>
      </c>
      <c r="R4" s="81" t="s">
        <v>78</v>
      </c>
      <c r="S4" s="81" t="s">
        <v>77</v>
      </c>
      <c r="T4" s="367"/>
      <c r="U4" s="81" t="s">
        <v>90</v>
      </c>
      <c r="V4" s="81" t="s">
        <v>91</v>
      </c>
      <c r="W4" s="81" t="s">
        <v>92</v>
      </c>
      <c r="X4" s="367"/>
      <c r="Y4" s="81" t="s">
        <v>94</v>
      </c>
      <c r="Z4" s="81" t="s">
        <v>95</v>
      </c>
      <c r="AA4" s="81" t="s">
        <v>96</v>
      </c>
      <c r="AB4" s="367"/>
      <c r="AC4" s="81" t="s">
        <v>94</v>
      </c>
      <c r="AD4" s="81" t="s">
        <v>95</v>
      </c>
      <c r="AE4" s="81" t="s">
        <v>96</v>
      </c>
      <c r="AF4" s="81" t="s">
        <v>98</v>
      </c>
      <c r="AG4" s="367"/>
      <c r="AH4" s="81" t="s">
        <v>81</v>
      </c>
      <c r="AI4" s="81" t="s">
        <v>82</v>
      </c>
      <c r="AJ4" s="81" t="s">
        <v>83</v>
      </c>
      <c r="AK4" s="367"/>
      <c r="AL4" s="81" t="s">
        <v>101</v>
      </c>
      <c r="AM4" s="81" t="s">
        <v>102</v>
      </c>
      <c r="AN4" s="81" t="s">
        <v>103</v>
      </c>
      <c r="AO4" s="81" t="s">
        <v>104</v>
      </c>
      <c r="AP4" s="81" t="s">
        <v>80</v>
      </c>
      <c r="AQ4" s="81" t="s">
        <v>79</v>
      </c>
      <c r="AR4" s="81" t="s">
        <v>78</v>
      </c>
      <c r="AS4" s="81" t="s">
        <v>77</v>
      </c>
      <c r="AT4" s="367"/>
      <c r="AU4" s="81" t="s">
        <v>81</v>
      </c>
      <c r="AV4" s="81" t="s">
        <v>82</v>
      </c>
      <c r="AW4" s="81" t="s">
        <v>83</v>
      </c>
      <c r="AX4" s="367"/>
      <c r="AY4" s="81" t="s">
        <v>85</v>
      </c>
      <c r="AZ4" s="81" t="s">
        <v>86</v>
      </c>
      <c r="BA4" s="81" t="s">
        <v>87</v>
      </c>
      <c r="BB4" s="81" t="s">
        <v>107</v>
      </c>
      <c r="BC4" s="367"/>
    </row>
    <row r="5" spans="2:57" ht="27.75" customHeight="1" x14ac:dyDescent="0.3">
      <c r="B5" s="82">
        <v>1</v>
      </c>
      <c r="C5" s="82"/>
      <c r="D5" s="82"/>
      <c r="E5" s="82"/>
      <c r="F5" s="82"/>
      <c r="G5" s="82"/>
      <c r="H5" s="82" t="s">
        <v>22</v>
      </c>
      <c r="I5" s="82" t="s">
        <v>22</v>
      </c>
      <c r="J5" s="82"/>
      <c r="K5" s="82"/>
      <c r="L5" s="82"/>
      <c r="M5" s="82"/>
      <c r="N5" s="82"/>
      <c r="O5" s="82"/>
      <c r="P5" s="82"/>
      <c r="Q5" s="82"/>
      <c r="R5" s="82"/>
      <c r="S5" s="82"/>
      <c r="T5" s="82" t="s">
        <v>20</v>
      </c>
      <c r="U5" s="82" t="s">
        <v>20</v>
      </c>
      <c r="V5" s="82"/>
      <c r="W5" s="82"/>
      <c r="X5" s="82"/>
      <c r="Y5" s="82" t="s">
        <v>22</v>
      </c>
      <c r="Z5" s="82" t="s">
        <v>22</v>
      </c>
      <c r="AA5" s="82"/>
      <c r="AB5" s="82"/>
      <c r="AC5" s="82"/>
      <c r="AD5" s="82"/>
      <c r="AE5" s="82"/>
      <c r="AF5" s="82"/>
      <c r="AG5" s="82"/>
      <c r="AH5" s="82"/>
      <c r="AI5" s="82"/>
      <c r="AJ5" s="82"/>
      <c r="AK5" s="82"/>
      <c r="AL5" s="82"/>
      <c r="AM5" s="82"/>
      <c r="AN5" s="82"/>
      <c r="AO5" s="82"/>
      <c r="AP5" s="82"/>
      <c r="AQ5" s="82"/>
      <c r="AR5" s="83"/>
      <c r="AS5" s="83"/>
      <c r="AT5" s="84" t="s">
        <v>20</v>
      </c>
      <c r="AU5" s="82" t="s">
        <v>20</v>
      </c>
      <c r="AV5" s="82" t="s">
        <v>20</v>
      </c>
      <c r="AW5" s="82" t="s">
        <v>20</v>
      </c>
      <c r="AX5" s="82" t="s">
        <v>20</v>
      </c>
      <c r="AY5" s="82" t="s">
        <v>20</v>
      </c>
      <c r="AZ5" s="82" t="s">
        <v>20</v>
      </c>
      <c r="BA5" s="82" t="s">
        <v>20</v>
      </c>
      <c r="BB5" s="82" t="s">
        <v>20</v>
      </c>
      <c r="BC5" s="82" t="s">
        <v>34</v>
      </c>
    </row>
    <row r="6" spans="2:57" ht="21.75" customHeight="1" x14ac:dyDescent="0.3">
      <c r="B6" s="82" t="s">
        <v>35</v>
      </c>
      <c r="C6" s="82"/>
      <c r="D6" s="82"/>
      <c r="E6" s="82"/>
      <c r="F6" s="82"/>
      <c r="G6" s="82"/>
      <c r="H6" s="82"/>
      <c r="I6" s="82"/>
      <c r="J6" s="82" t="s">
        <v>22</v>
      </c>
      <c r="K6" s="82" t="s">
        <v>22</v>
      </c>
      <c r="L6" s="82"/>
      <c r="M6" s="82"/>
      <c r="N6" s="82"/>
      <c r="O6" s="82"/>
      <c r="P6" s="82"/>
      <c r="Q6" s="82"/>
      <c r="R6" s="82"/>
      <c r="S6" s="83"/>
      <c r="T6" s="82" t="s">
        <v>20</v>
      </c>
      <c r="U6" s="82" t="s">
        <v>20</v>
      </c>
      <c r="V6" s="82"/>
      <c r="W6" s="82"/>
      <c r="X6" s="82"/>
      <c r="Y6" s="82"/>
      <c r="Z6" s="82"/>
      <c r="AA6" s="82" t="s">
        <v>22</v>
      </c>
      <c r="AB6" s="82" t="s">
        <v>22</v>
      </c>
      <c r="AC6" s="82" t="s">
        <v>134</v>
      </c>
      <c r="AD6" s="82" t="s">
        <v>134</v>
      </c>
      <c r="AE6" s="82" t="s">
        <v>134</v>
      </c>
      <c r="AF6" s="82" t="s">
        <v>134</v>
      </c>
      <c r="AG6" s="82" t="s">
        <v>134</v>
      </c>
      <c r="AH6" s="82" t="s">
        <v>135</v>
      </c>
      <c r="AI6" s="82" t="s">
        <v>135</v>
      </c>
      <c r="AJ6" s="82"/>
      <c r="AK6" s="82"/>
      <c r="AL6" s="82"/>
      <c r="AM6" s="82"/>
      <c r="AN6" s="82"/>
      <c r="AO6" s="82"/>
      <c r="AP6" s="82"/>
      <c r="AQ6" s="83"/>
      <c r="AR6" s="82"/>
      <c r="AS6" s="82"/>
      <c r="AT6" s="82" t="s">
        <v>20</v>
      </c>
      <c r="AU6" s="85" t="s">
        <v>20</v>
      </c>
      <c r="AV6" s="82" t="s">
        <v>20</v>
      </c>
      <c r="AW6" s="82" t="s">
        <v>20</v>
      </c>
      <c r="AX6" s="82" t="s">
        <v>20</v>
      </c>
      <c r="AY6" s="82" t="s">
        <v>20</v>
      </c>
      <c r="AZ6" s="82" t="s">
        <v>20</v>
      </c>
      <c r="BA6" s="82" t="s">
        <v>20</v>
      </c>
      <c r="BB6" s="82" t="s">
        <v>20</v>
      </c>
      <c r="BC6" s="82" t="s">
        <v>35</v>
      </c>
    </row>
    <row r="7" spans="2:57" ht="26.25" customHeight="1" x14ac:dyDescent="0.3">
      <c r="B7" s="82" t="s">
        <v>75</v>
      </c>
      <c r="C7" s="82"/>
      <c r="D7" s="82"/>
      <c r="E7" s="82"/>
      <c r="F7" s="82"/>
      <c r="G7" s="82"/>
      <c r="H7" s="82"/>
      <c r="I7" s="82"/>
      <c r="J7" s="82"/>
      <c r="K7" s="82"/>
      <c r="L7" s="82" t="s">
        <v>22</v>
      </c>
      <c r="M7" s="82" t="s">
        <v>22</v>
      </c>
      <c r="N7" s="82" t="s">
        <v>134</v>
      </c>
      <c r="O7" s="82" t="s">
        <v>134</v>
      </c>
      <c r="P7" s="82" t="s">
        <v>134</v>
      </c>
      <c r="Q7" s="82" t="s">
        <v>134</v>
      </c>
      <c r="R7" s="82" t="s">
        <v>135</v>
      </c>
      <c r="S7" s="82" t="s">
        <v>135</v>
      </c>
      <c r="T7" s="82" t="s">
        <v>20</v>
      </c>
      <c r="U7" s="82" t="s">
        <v>20</v>
      </c>
      <c r="V7" s="82"/>
      <c r="W7" s="82"/>
      <c r="X7" s="82"/>
      <c r="Y7" s="82"/>
      <c r="Z7" s="82"/>
      <c r="AA7" s="82"/>
      <c r="AB7" s="82"/>
      <c r="AC7" s="82" t="s">
        <v>22</v>
      </c>
      <c r="AD7" s="82" t="s">
        <v>22</v>
      </c>
      <c r="AE7" s="82" t="s">
        <v>135</v>
      </c>
      <c r="AF7" s="82" t="s">
        <v>135</v>
      </c>
      <c r="AG7" s="82" t="s">
        <v>135</v>
      </c>
      <c r="AH7" s="82" t="s">
        <v>135</v>
      </c>
      <c r="AI7" s="82" t="s">
        <v>135</v>
      </c>
      <c r="AJ7" s="82"/>
      <c r="AK7" s="82"/>
      <c r="AL7" s="83"/>
      <c r="AM7" s="82"/>
      <c r="AN7" s="82"/>
      <c r="AO7" s="83"/>
      <c r="AP7" s="83"/>
      <c r="AQ7" s="82"/>
      <c r="AR7" s="82"/>
      <c r="AS7" s="82"/>
      <c r="AT7" s="82" t="s">
        <v>20</v>
      </c>
      <c r="AU7" s="82" t="s">
        <v>20</v>
      </c>
      <c r="AV7" s="82" t="s">
        <v>20</v>
      </c>
      <c r="AW7" s="82" t="s">
        <v>20</v>
      </c>
      <c r="AX7" s="82" t="s">
        <v>20</v>
      </c>
      <c r="AY7" s="82" t="s">
        <v>20</v>
      </c>
      <c r="AZ7" s="82" t="s">
        <v>20</v>
      </c>
      <c r="BA7" s="82" t="s">
        <v>20</v>
      </c>
      <c r="BB7" s="82" t="s">
        <v>20</v>
      </c>
      <c r="BC7" s="82" t="s">
        <v>75</v>
      </c>
    </row>
    <row r="8" spans="2:57" ht="28.5" customHeight="1" x14ac:dyDescent="0.3">
      <c r="B8" s="82" t="s">
        <v>115</v>
      </c>
      <c r="C8" s="82"/>
      <c r="D8" s="82"/>
      <c r="E8" s="82"/>
      <c r="F8" s="82"/>
      <c r="G8" s="82"/>
      <c r="H8" s="82"/>
      <c r="I8" s="82"/>
      <c r="J8" s="82"/>
      <c r="K8" s="82"/>
      <c r="L8" s="82"/>
      <c r="M8" s="82" t="s">
        <v>22</v>
      </c>
      <c r="N8" s="82" t="s">
        <v>22</v>
      </c>
      <c r="O8" s="82" t="s">
        <v>135</v>
      </c>
      <c r="P8" s="82" t="s">
        <v>135</v>
      </c>
      <c r="Q8" s="82" t="s">
        <v>135</v>
      </c>
      <c r="R8" s="82" t="s">
        <v>135</v>
      </c>
      <c r="S8" s="82" t="s">
        <v>135</v>
      </c>
      <c r="T8" s="82" t="s">
        <v>20</v>
      </c>
      <c r="U8" s="82" t="s">
        <v>20</v>
      </c>
      <c r="V8" s="82" t="s">
        <v>135</v>
      </c>
      <c r="W8" s="82" t="s">
        <v>135</v>
      </c>
      <c r="X8" s="82" t="s">
        <v>135</v>
      </c>
      <c r="Y8" s="82"/>
      <c r="Z8" s="82"/>
      <c r="AA8" s="82"/>
      <c r="AB8" s="82"/>
      <c r="AC8" s="234"/>
      <c r="AD8" s="234"/>
      <c r="AE8" s="234"/>
      <c r="AF8" s="234"/>
      <c r="AG8" s="234"/>
      <c r="AH8" s="82" t="s">
        <v>22</v>
      </c>
      <c r="AI8" s="82" t="s">
        <v>22</v>
      </c>
      <c r="AJ8" s="82" t="s">
        <v>114</v>
      </c>
      <c r="AK8" s="82" t="s">
        <v>114</v>
      </c>
      <c r="AL8" s="82" t="s">
        <v>114</v>
      </c>
      <c r="AM8" s="82" t="s">
        <v>114</v>
      </c>
      <c r="AN8" s="86" t="s">
        <v>21</v>
      </c>
      <c r="AO8" s="86" t="s">
        <v>21</v>
      </c>
      <c r="AP8" s="86" t="s">
        <v>21</v>
      </c>
      <c r="AQ8" s="86" t="s">
        <v>21</v>
      </c>
      <c r="AR8" s="82" t="s">
        <v>68</v>
      </c>
      <c r="AS8" s="82" t="s">
        <v>68</v>
      </c>
      <c r="AU8" s="82"/>
      <c r="AV8" s="82"/>
      <c r="AW8" s="82"/>
      <c r="AX8" s="82"/>
      <c r="AY8" s="82"/>
      <c r="AZ8" s="82"/>
      <c r="BA8" s="82"/>
      <c r="BB8" s="82"/>
      <c r="BC8" s="82" t="s">
        <v>115</v>
      </c>
      <c r="BE8" s="19"/>
    </row>
    <row r="9" spans="2:57" ht="9" customHeight="1" x14ac:dyDescent="0.3">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row>
    <row r="10" spans="2:57" x14ac:dyDescent="0.3">
      <c r="B10" s="76"/>
      <c r="C10" s="364" t="s">
        <v>18</v>
      </c>
      <c r="D10" s="364"/>
      <c r="E10" s="364"/>
      <c r="F10" s="364"/>
      <c r="G10" s="364"/>
      <c r="H10" s="364"/>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row>
    <row r="11" spans="2:57" ht="9" customHeight="1" x14ac:dyDescent="0.3">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row>
    <row r="12" spans="2:57" ht="15.75" customHeight="1" x14ac:dyDescent="0.3">
      <c r="B12" s="354" t="s">
        <v>145</v>
      </c>
      <c r="C12" s="354"/>
      <c r="D12" s="354"/>
      <c r="E12" s="365"/>
      <c r="F12" s="80"/>
      <c r="G12" s="354" t="s">
        <v>146</v>
      </c>
      <c r="H12" s="354"/>
      <c r="I12" s="354"/>
      <c r="J12" s="80"/>
      <c r="K12" s="354" t="s">
        <v>23</v>
      </c>
      <c r="L12" s="354"/>
      <c r="M12" s="354"/>
      <c r="N12" s="76"/>
      <c r="O12" s="354" t="s">
        <v>24</v>
      </c>
      <c r="P12" s="354"/>
      <c r="Q12" s="354"/>
      <c r="R12" s="354"/>
      <c r="S12" s="354"/>
      <c r="T12" s="76"/>
      <c r="U12" s="354" t="s">
        <v>25</v>
      </c>
      <c r="V12" s="354"/>
      <c r="W12" s="354"/>
      <c r="X12" s="354"/>
      <c r="Y12" s="354"/>
      <c r="Z12" s="76"/>
      <c r="AA12" s="366" t="s">
        <v>354</v>
      </c>
      <c r="AB12" s="366"/>
      <c r="AC12" s="366"/>
      <c r="AD12" s="366"/>
      <c r="AE12" s="366"/>
      <c r="AF12" s="354" t="s">
        <v>136</v>
      </c>
      <c r="AG12" s="354"/>
      <c r="AH12" s="354"/>
      <c r="AI12" s="354"/>
      <c r="AJ12" s="354"/>
      <c r="AK12" s="354"/>
      <c r="AL12" s="76"/>
      <c r="AM12" s="354" t="s">
        <v>26</v>
      </c>
      <c r="AN12" s="354"/>
      <c r="AO12" s="354"/>
      <c r="AP12" s="354"/>
      <c r="AQ12" s="354"/>
      <c r="AR12" s="76"/>
      <c r="AS12" s="354" t="s">
        <v>137</v>
      </c>
      <c r="AT12" s="354"/>
      <c r="AU12" s="354"/>
      <c r="AV12" s="354"/>
      <c r="AW12" s="354"/>
      <c r="AX12" s="76"/>
      <c r="AY12" s="354"/>
      <c r="AZ12" s="354"/>
      <c r="BA12" s="354"/>
      <c r="BB12" s="354"/>
      <c r="BC12" s="354"/>
    </row>
    <row r="13" spans="2:57" x14ac:dyDescent="0.3">
      <c r="B13" s="354"/>
      <c r="C13" s="354"/>
      <c r="D13" s="354"/>
      <c r="E13" s="365"/>
      <c r="F13" s="80"/>
      <c r="G13" s="354"/>
      <c r="H13" s="354"/>
      <c r="I13" s="354"/>
      <c r="J13" s="80"/>
      <c r="K13" s="354"/>
      <c r="L13" s="354"/>
      <c r="M13" s="354"/>
      <c r="N13" s="76"/>
      <c r="O13" s="354"/>
      <c r="P13" s="354"/>
      <c r="Q13" s="354"/>
      <c r="R13" s="354"/>
      <c r="S13" s="354"/>
      <c r="T13" s="76"/>
      <c r="U13" s="354"/>
      <c r="V13" s="354"/>
      <c r="W13" s="354"/>
      <c r="X13" s="354"/>
      <c r="Y13" s="354"/>
      <c r="Z13" s="76"/>
      <c r="AA13" s="366"/>
      <c r="AB13" s="366"/>
      <c r="AC13" s="366"/>
      <c r="AD13" s="366"/>
      <c r="AE13" s="366"/>
      <c r="AF13" s="354"/>
      <c r="AG13" s="354"/>
      <c r="AH13" s="354"/>
      <c r="AI13" s="354"/>
      <c r="AJ13" s="354"/>
      <c r="AK13" s="354"/>
      <c r="AL13" s="76"/>
      <c r="AM13" s="354"/>
      <c r="AN13" s="354"/>
      <c r="AO13" s="354"/>
      <c r="AP13" s="354"/>
      <c r="AQ13" s="354"/>
      <c r="AR13" s="76"/>
      <c r="AS13" s="354"/>
      <c r="AT13" s="354"/>
      <c r="AU13" s="354"/>
      <c r="AV13" s="354"/>
      <c r="AW13" s="354"/>
      <c r="AX13" s="76"/>
      <c r="AY13" s="354"/>
      <c r="AZ13" s="354"/>
      <c r="BA13" s="354"/>
      <c r="BB13" s="354"/>
      <c r="BC13" s="354"/>
    </row>
    <row r="14" spans="2:57" x14ac:dyDescent="0.3">
      <c r="B14" s="354"/>
      <c r="C14" s="354"/>
      <c r="D14" s="354"/>
      <c r="E14" s="365"/>
      <c r="F14" s="80"/>
      <c r="G14" s="354"/>
      <c r="H14" s="354"/>
      <c r="I14" s="354"/>
      <c r="J14" s="80"/>
      <c r="K14" s="354"/>
      <c r="L14" s="354"/>
      <c r="M14" s="354"/>
      <c r="N14" s="76"/>
      <c r="O14" s="354"/>
      <c r="P14" s="354"/>
      <c r="Q14" s="354"/>
      <c r="R14" s="354"/>
      <c r="S14" s="354"/>
      <c r="T14" s="76"/>
      <c r="U14" s="354"/>
      <c r="V14" s="354"/>
      <c r="W14" s="354"/>
      <c r="X14" s="354"/>
      <c r="Y14" s="354"/>
      <c r="Z14" s="76"/>
      <c r="AA14" s="366"/>
      <c r="AB14" s="366"/>
      <c r="AC14" s="366"/>
      <c r="AD14" s="366"/>
      <c r="AE14" s="366"/>
      <c r="AF14" s="354"/>
      <c r="AG14" s="354"/>
      <c r="AH14" s="354"/>
      <c r="AI14" s="354"/>
      <c r="AJ14" s="354"/>
      <c r="AK14" s="354"/>
      <c r="AL14" s="76"/>
      <c r="AM14" s="354"/>
      <c r="AN14" s="354"/>
      <c r="AO14" s="354"/>
      <c r="AP14" s="354"/>
      <c r="AQ14" s="354"/>
      <c r="AR14" s="76"/>
      <c r="AS14" s="354"/>
      <c r="AT14" s="354"/>
      <c r="AU14" s="354"/>
      <c r="AV14" s="354"/>
      <c r="AW14" s="354"/>
      <c r="AX14" s="76"/>
      <c r="AY14" s="354"/>
      <c r="AZ14" s="354"/>
      <c r="BA14" s="354"/>
      <c r="BB14" s="354"/>
      <c r="BC14" s="354"/>
    </row>
    <row r="15" spans="2:57" x14ac:dyDescent="0.3">
      <c r="B15" s="77"/>
      <c r="C15" s="77"/>
      <c r="D15" s="77"/>
      <c r="E15" s="77"/>
      <c r="F15" s="77"/>
      <c r="G15" s="77"/>
      <c r="H15" s="76"/>
      <c r="I15" s="77"/>
      <c r="J15" s="77"/>
      <c r="K15" s="77"/>
      <c r="L15" s="77"/>
      <c r="M15" s="77"/>
      <c r="N15" s="76"/>
      <c r="O15" s="354"/>
      <c r="P15" s="354"/>
      <c r="Q15" s="354"/>
      <c r="R15" s="354"/>
      <c r="S15" s="354"/>
      <c r="T15" s="76"/>
      <c r="U15" s="354"/>
      <c r="V15" s="354"/>
      <c r="W15" s="354"/>
      <c r="X15" s="354"/>
      <c r="Y15" s="354"/>
      <c r="Z15" s="76"/>
      <c r="AA15" s="76"/>
      <c r="AB15" s="76"/>
      <c r="AC15" s="76"/>
      <c r="AD15" s="76"/>
      <c r="AE15" s="76"/>
      <c r="AF15" s="76"/>
      <c r="AG15" s="76"/>
      <c r="AH15" s="76"/>
      <c r="AI15" s="76"/>
      <c r="AJ15" s="76"/>
      <c r="AK15" s="76"/>
      <c r="AL15" s="76"/>
      <c r="AM15" s="76"/>
      <c r="AN15" s="76"/>
      <c r="AO15" s="76"/>
      <c r="AP15" s="76"/>
      <c r="AQ15" s="76"/>
      <c r="AR15" s="76"/>
      <c r="AS15" s="354"/>
      <c r="AT15" s="354"/>
      <c r="AU15" s="354"/>
      <c r="AV15" s="354"/>
      <c r="AW15" s="354"/>
      <c r="AX15" s="76"/>
      <c r="AY15" s="76"/>
      <c r="AZ15" s="76"/>
      <c r="BA15" s="76"/>
      <c r="BB15" s="76"/>
      <c r="BC15" s="76"/>
    </row>
    <row r="16" spans="2:57" x14ac:dyDescent="0.3">
      <c r="B16" s="78"/>
      <c r="C16" s="71"/>
      <c r="D16" s="72"/>
      <c r="E16" s="76"/>
      <c r="F16" s="76"/>
      <c r="G16" s="355" t="s">
        <v>147</v>
      </c>
      <c r="H16" s="356"/>
      <c r="I16" s="72"/>
      <c r="J16" s="76"/>
      <c r="K16" s="357" t="s">
        <v>134</v>
      </c>
      <c r="L16" s="358"/>
      <c r="M16" s="359"/>
      <c r="N16" s="76"/>
      <c r="O16" s="76"/>
      <c r="P16" s="357" t="s">
        <v>135</v>
      </c>
      <c r="Q16" s="358"/>
      <c r="R16" s="359"/>
      <c r="S16" s="79"/>
      <c r="T16" s="79"/>
      <c r="U16" s="79"/>
      <c r="V16" s="357" t="s">
        <v>19</v>
      </c>
      <c r="W16" s="358"/>
      <c r="X16" s="359"/>
      <c r="Y16" s="79"/>
      <c r="Z16" s="79"/>
      <c r="AA16" s="79"/>
      <c r="AB16" s="357" t="s">
        <v>22</v>
      </c>
      <c r="AC16" s="358"/>
      <c r="AD16" s="359"/>
      <c r="AE16" s="79"/>
      <c r="AF16" s="79"/>
      <c r="AG16" s="79"/>
      <c r="AH16" s="357" t="s">
        <v>68</v>
      </c>
      <c r="AI16" s="358"/>
      <c r="AJ16" s="359"/>
      <c r="AK16" s="79"/>
      <c r="AL16" s="79"/>
      <c r="AM16" s="79"/>
      <c r="AN16" s="357" t="s">
        <v>20</v>
      </c>
      <c r="AO16" s="358"/>
      <c r="AP16" s="359"/>
      <c r="AQ16" s="79"/>
      <c r="AR16" s="79"/>
      <c r="AS16" s="79"/>
      <c r="AT16" s="363" t="s">
        <v>21</v>
      </c>
      <c r="AU16" s="358"/>
      <c r="AV16" s="359"/>
      <c r="AW16" s="76"/>
      <c r="AX16" s="76"/>
      <c r="AY16" s="76"/>
      <c r="AZ16" s="357"/>
      <c r="BA16" s="358"/>
      <c r="BB16" s="359"/>
      <c r="BC16" s="76"/>
    </row>
    <row r="17" spans="2:55" x14ac:dyDescent="0.3">
      <c r="B17" s="73"/>
      <c r="C17" s="74"/>
      <c r="D17" s="75"/>
      <c r="E17" s="76"/>
      <c r="F17" s="79"/>
      <c r="G17" s="73"/>
      <c r="H17" s="74"/>
      <c r="I17" s="75"/>
      <c r="J17" s="76"/>
      <c r="K17" s="360"/>
      <c r="L17" s="361"/>
      <c r="M17" s="362"/>
      <c r="N17" s="76"/>
      <c r="O17" s="76"/>
      <c r="P17" s="360"/>
      <c r="Q17" s="361"/>
      <c r="R17" s="362"/>
      <c r="S17" s="79"/>
      <c r="T17" s="79"/>
      <c r="U17" s="79"/>
      <c r="V17" s="360"/>
      <c r="W17" s="361"/>
      <c r="X17" s="362"/>
      <c r="Y17" s="79"/>
      <c r="Z17" s="79"/>
      <c r="AA17" s="79"/>
      <c r="AB17" s="360"/>
      <c r="AC17" s="361"/>
      <c r="AD17" s="362"/>
      <c r="AE17" s="79"/>
      <c r="AF17" s="79"/>
      <c r="AG17" s="79"/>
      <c r="AH17" s="360"/>
      <c r="AI17" s="361"/>
      <c r="AJ17" s="362"/>
      <c r="AK17" s="79"/>
      <c r="AL17" s="79"/>
      <c r="AM17" s="79"/>
      <c r="AN17" s="360"/>
      <c r="AO17" s="361"/>
      <c r="AP17" s="362"/>
      <c r="AQ17" s="79"/>
      <c r="AR17" s="79"/>
      <c r="AS17" s="79"/>
      <c r="AT17" s="360"/>
      <c r="AU17" s="361"/>
      <c r="AV17" s="362"/>
      <c r="AW17" s="76"/>
      <c r="AX17" s="76"/>
      <c r="AY17" s="76"/>
      <c r="AZ17" s="360"/>
      <c r="BA17" s="361"/>
      <c r="BB17" s="362"/>
      <c r="BC17" s="76"/>
    </row>
    <row r="18" spans="2:55" x14ac:dyDescent="0.3">
      <c r="B18" s="76"/>
      <c r="C18" s="76"/>
      <c r="D18" s="76"/>
      <c r="E18" s="76"/>
      <c r="F18" s="76"/>
      <c r="G18" s="76"/>
      <c r="H18" s="76"/>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6"/>
      <c r="AV18" s="76"/>
      <c r="AW18" s="76"/>
      <c r="AX18" s="76"/>
      <c r="AY18" s="76"/>
      <c r="AZ18" s="76"/>
      <c r="BA18" s="76"/>
      <c r="BB18" s="76"/>
      <c r="BC18" s="76"/>
    </row>
    <row r="19" spans="2:55" ht="17.399999999999999" x14ac:dyDescent="0.3">
      <c r="B19" s="346" t="s">
        <v>132</v>
      </c>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row>
    <row r="20" spans="2:55" x14ac:dyDescent="0.3">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row>
    <row r="21" spans="2:55" s="17" customFormat="1" ht="15.75" customHeight="1" x14ac:dyDescent="0.25">
      <c r="B21" s="347" t="s">
        <v>16</v>
      </c>
      <c r="C21" s="347"/>
      <c r="D21" s="347"/>
      <c r="E21" s="347"/>
      <c r="F21" s="348" t="s">
        <v>36</v>
      </c>
      <c r="G21" s="349"/>
      <c r="H21" s="349"/>
      <c r="I21" s="349"/>
      <c r="J21" s="349"/>
      <c r="K21" s="349"/>
      <c r="L21" s="349"/>
      <c r="M21" s="349"/>
      <c r="N21" s="349"/>
      <c r="O21" s="347" t="s">
        <v>23</v>
      </c>
      <c r="P21" s="347"/>
      <c r="Q21" s="347"/>
      <c r="R21" s="347"/>
      <c r="S21" s="347"/>
      <c r="T21" s="347" t="s">
        <v>39</v>
      </c>
      <c r="U21" s="347"/>
      <c r="V21" s="347"/>
      <c r="W21" s="347"/>
      <c r="X21" s="347"/>
      <c r="Y21" s="347"/>
      <c r="Z21" s="347"/>
      <c r="AA21" s="347"/>
      <c r="AB21" s="347"/>
      <c r="AC21" s="347"/>
      <c r="AD21" s="347"/>
      <c r="AE21" s="347"/>
      <c r="AF21" s="347"/>
      <c r="AG21" s="347"/>
      <c r="AH21" s="347" t="s">
        <v>354</v>
      </c>
      <c r="AI21" s="347"/>
      <c r="AJ21" s="347"/>
      <c r="AK21" s="347"/>
      <c r="AL21" s="347"/>
      <c r="AM21" s="347"/>
      <c r="AN21" s="348" t="s">
        <v>38</v>
      </c>
      <c r="AO21" s="349"/>
      <c r="AP21" s="349"/>
      <c r="AQ21" s="349"/>
      <c r="AR21" s="349"/>
      <c r="AS21" s="349"/>
      <c r="AT21" s="352"/>
      <c r="AU21" s="347" t="s">
        <v>26</v>
      </c>
      <c r="AV21" s="347"/>
      <c r="AW21" s="347"/>
      <c r="AX21" s="347"/>
      <c r="AY21" s="347"/>
      <c r="AZ21" s="347" t="s">
        <v>37</v>
      </c>
      <c r="BA21" s="347"/>
      <c r="BB21" s="347"/>
      <c r="BC21" s="347"/>
    </row>
    <row r="22" spans="2:55" s="17" customFormat="1" ht="42" customHeight="1" x14ac:dyDescent="0.25">
      <c r="B22" s="347"/>
      <c r="C22" s="347"/>
      <c r="D22" s="347"/>
      <c r="E22" s="347"/>
      <c r="F22" s="350"/>
      <c r="G22" s="351"/>
      <c r="H22" s="351"/>
      <c r="I22" s="351"/>
      <c r="J22" s="351"/>
      <c r="K22" s="351"/>
      <c r="L22" s="351"/>
      <c r="M22" s="351"/>
      <c r="N22" s="351"/>
      <c r="O22" s="347"/>
      <c r="P22" s="347"/>
      <c r="Q22" s="347"/>
      <c r="R22" s="347"/>
      <c r="S22" s="347"/>
      <c r="T22" s="347" t="s">
        <v>40</v>
      </c>
      <c r="U22" s="347"/>
      <c r="V22" s="347"/>
      <c r="W22" s="347"/>
      <c r="X22" s="347"/>
      <c r="Y22" s="347"/>
      <c r="Z22" s="347"/>
      <c r="AA22" s="347" t="s">
        <v>144</v>
      </c>
      <c r="AB22" s="347"/>
      <c r="AC22" s="347"/>
      <c r="AD22" s="347"/>
      <c r="AE22" s="347"/>
      <c r="AF22" s="347"/>
      <c r="AG22" s="347"/>
      <c r="AH22" s="347"/>
      <c r="AI22" s="347"/>
      <c r="AJ22" s="347"/>
      <c r="AK22" s="347"/>
      <c r="AL22" s="347"/>
      <c r="AM22" s="347"/>
      <c r="AN22" s="350"/>
      <c r="AO22" s="351"/>
      <c r="AP22" s="351"/>
      <c r="AQ22" s="351"/>
      <c r="AR22" s="351"/>
      <c r="AS22" s="351"/>
      <c r="AT22" s="353"/>
      <c r="AU22" s="347"/>
      <c r="AV22" s="347"/>
      <c r="AW22" s="347"/>
      <c r="AX22" s="347"/>
      <c r="AY22" s="347"/>
      <c r="AZ22" s="347"/>
      <c r="BA22" s="347"/>
      <c r="BB22" s="347"/>
      <c r="BC22" s="347"/>
    </row>
    <row r="23" spans="2:55" s="16" customFormat="1" ht="11.25" customHeight="1" x14ac:dyDescent="0.3">
      <c r="B23" s="340" t="s">
        <v>34</v>
      </c>
      <c r="C23" s="340"/>
      <c r="D23" s="340"/>
      <c r="E23" s="340"/>
      <c r="F23" s="341" t="s">
        <v>35</v>
      </c>
      <c r="G23" s="342"/>
      <c r="H23" s="342"/>
      <c r="I23" s="342"/>
      <c r="J23" s="342"/>
      <c r="K23" s="342"/>
      <c r="L23" s="342"/>
      <c r="M23" s="342"/>
      <c r="N23" s="342"/>
      <c r="O23" s="343">
        <v>3</v>
      </c>
      <c r="P23" s="340"/>
      <c r="Q23" s="340"/>
      <c r="R23" s="340"/>
      <c r="S23" s="340"/>
      <c r="T23" s="343">
        <v>4</v>
      </c>
      <c r="U23" s="340"/>
      <c r="V23" s="340"/>
      <c r="W23" s="340"/>
      <c r="X23" s="340"/>
      <c r="Y23" s="340"/>
      <c r="Z23" s="340"/>
      <c r="AA23" s="343">
        <v>5</v>
      </c>
      <c r="AB23" s="340"/>
      <c r="AC23" s="340"/>
      <c r="AD23" s="340"/>
      <c r="AE23" s="340"/>
      <c r="AF23" s="340"/>
      <c r="AG23" s="340"/>
      <c r="AH23" s="343">
        <v>6</v>
      </c>
      <c r="AI23" s="340"/>
      <c r="AJ23" s="340"/>
      <c r="AK23" s="340"/>
      <c r="AL23" s="340"/>
      <c r="AM23" s="340"/>
      <c r="AN23" s="344">
        <v>7</v>
      </c>
      <c r="AO23" s="342"/>
      <c r="AP23" s="342"/>
      <c r="AQ23" s="342"/>
      <c r="AR23" s="342"/>
      <c r="AS23" s="342"/>
      <c r="AT23" s="345"/>
      <c r="AU23" s="343">
        <v>8</v>
      </c>
      <c r="AV23" s="340"/>
      <c r="AW23" s="340"/>
      <c r="AX23" s="340"/>
      <c r="AY23" s="340"/>
      <c r="AZ23" s="343">
        <v>9</v>
      </c>
      <c r="BA23" s="340"/>
      <c r="BB23" s="340"/>
      <c r="BC23" s="340"/>
    </row>
    <row r="24" spans="2:55" x14ac:dyDescent="0.3">
      <c r="B24" s="339" t="s">
        <v>41</v>
      </c>
      <c r="C24" s="339"/>
      <c r="D24" s="339"/>
      <c r="E24" s="339"/>
      <c r="F24" s="331"/>
      <c r="G24" s="332"/>
      <c r="H24" s="332"/>
      <c r="I24" s="332"/>
      <c r="J24" s="332"/>
      <c r="K24" s="332"/>
      <c r="L24" s="332"/>
      <c r="M24" s="332"/>
      <c r="N24" s="332"/>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1"/>
      <c r="AO24" s="332"/>
      <c r="AP24" s="332"/>
      <c r="AQ24" s="332"/>
      <c r="AR24" s="332"/>
      <c r="AS24" s="332"/>
      <c r="AT24" s="333"/>
      <c r="AU24" s="331"/>
      <c r="AV24" s="332"/>
      <c r="AW24" s="332"/>
      <c r="AX24" s="332"/>
      <c r="AY24" s="333"/>
      <c r="AZ24" s="334"/>
      <c r="BA24" s="334"/>
      <c r="BB24" s="334"/>
      <c r="BC24" s="334"/>
    </row>
    <row r="25" spans="2:55" x14ac:dyDescent="0.3">
      <c r="B25" s="339" t="s">
        <v>42</v>
      </c>
      <c r="C25" s="339"/>
      <c r="D25" s="339"/>
      <c r="E25" s="339"/>
      <c r="F25" s="331">
        <v>34</v>
      </c>
      <c r="G25" s="332"/>
      <c r="H25" s="332"/>
      <c r="I25" s="332"/>
      <c r="J25" s="332"/>
      <c r="K25" s="332"/>
      <c r="L25" s="332"/>
      <c r="M25" s="332"/>
      <c r="N25" s="332"/>
      <c r="O25" s="334">
        <v>5</v>
      </c>
      <c r="P25" s="334"/>
      <c r="Q25" s="334"/>
      <c r="R25" s="334"/>
      <c r="S25" s="334"/>
      <c r="T25" s="334">
        <v>2</v>
      </c>
      <c r="U25" s="334"/>
      <c r="V25" s="334"/>
      <c r="W25" s="334"/>
      <c r="X25" s="334"/>
      <c r="Y25" s="334"/>
      <c r="Z25" s="334"/>
      <c r="AA25" s="334"/>
      <c r="AB25" s="334"/>
      <c r="AC25" s="334"/>
      <c r="AD25" s="334"/>
      <c r="AE25" s="334"/>
      <c r="AF25" s="334"/>
      <c r="AG25" s="334"/>
      <c r="AH25" s="334">
        <v>1</v>
      </c>
      <c r="AI25" s="334"/>
      <c r="AJ25" s="334"/>
      <c r="AK25" s="334"/>
      <c r="AL25" s="334"/>
      <c r="AM25" s="334"/>
      <c r="AN25" s="331"/>
      <c r="AO25" s="332"/>
      <c r="AP25" s="332"/>
      <c r="AQ25" s="332"/>
      <c r="AR25" s="332"/>
      <c r="AS25" s="332"/>
      <c r="AT25" s="333"/>
      <c r="AU25" s="331">
        <v>10</v>
      </c>
      <c r="AV25" s="332"/>
      <c r="AW25" s="332"/>
      <c r="AX25" s="332"/>
      <c r="AY25" s="333"/>
      <c r="AZ25" s="334">
        <f>SUM(F25:AY25)</f>
        <v>52</v>
      </c>
      <c r="BA25" s="334"/>
      <c r="BB25" s="334"/>
      <c r="BC25" s="334"/>
    </row>
    <row r="26" spans="2:55" x14ac:dyDescent="0.3">
      <c r="B26" s="339" t="s">
        <v>108</v>
      </c>
      <c r="C26" s="339"/>
      <c r="D26" s="339"/>
      <c r="E26" s="339"/>
      <c r="F26" s="331">
        <v>28</v>
      </c>
      <c r="G26" s="332"/>
      <c r="H26" s="332"/>
      <c r="I26" s="332"/>
      <c r="J26" s="332"/>
      <c r="K26" s="332"/>
      <c r="L26" s="332"/>
      <c r="M26" s="332"/>
      <c r="N26" s="332"/>
      <c r="O26" s="334">
        <v>4</v>
      </c>
      <c r="P26" s="334"/>
      <c r="Q26" s="334"/>
      <c r="R26" s="334"/>
      <c r="S26" s="334"/>
      <c r="T26" s="334">
        <v>7</v>
      </c>
      <c r="U26" s="334"/>
      <c r="V26" s="334"/>
      <c r="W26" s="334"/>
      <c r="X26" s="334"/>
      <c r="Y26" s="334"/>
      <c r="Z26" s="334"/>
      <c r="AA26" s="334"/>
      <c r="AB26" s="334"/>
      <c r="AC26" s="334"/>
      <c r="AD26" s="334"/>
      <c r="AE26" s="334"/>
      <c r="AF26" s="334"/>
      <c r="AG26" s="334"/>
      <c r="AH26" s="334">
        <v>2</v>
      </c>
      <c r="AI26" s="334"/>
      <c r="AJ26" s="334"/>
      <c r="AK26" s="334"/>
      <c r="AL26" s="334"/>
      <c r="AM26" s="334"/>
      <c r="AN26" s="331"/>
      <c r="AO26" s="332"/>
      <c r="AP26" s="332"/>
      <c r="AQ26" s="332"/>
      <c r="AR26" s="332"/>
      <c r="AS26" s="332"/>
      <c r="AT26" s="333"/>
      <c r="AU26" s="331">
        <v>11</v>
      </c>
      <c r="AV26" s="332"/>
      <c r="AW26" s="332"/>
      <c r="AX26" s="332"/>
      <c r="AY26" s="333"/>
      <c r="AZ26" s="334">
        <f>SUM(F26:AY26)</f>
        <v>52</v>
      </c>
      <c r="BA26" s="334"/>
      <c r="BB26" s="334"/>
      <c r="BC26" s="334"/>
    </row>
    <row r="27" spans="2:55" x14ac:dyDescent="0.3">
      <c r="B27" s="339" t="s">
        <v>119</v>
      </c>
      <c r="C27" s="339"/>
      <c r="D27" s="339"/>
      <c r="E27" s="339"/>
      <c r="F27" s="331">
        <v>21</v>
      </c>
      <c r="G27" s="332"/>
      <c r="H27" s="332"/>
      <c r="I27" s="332"/>
      <c r="J27" s="332"/>
      <c r="K27" s="332"/>
      <c r="L27" s="332"/>
      <c r="M27" s="332"/>
      <c r="N27" s="332"/>
      <c r="O27" s="334">
        <v>0</v>
      </c>
      <c r="P27" s="334"/>
      <c r="Q27" s="334"/>
      <c r="R27" s="334"/>
      <c r="S27" s="334"/>
      <c r="T27" s="334">
        <v>8</v>
      </c>
      <c r="U27" s="334"/>
      <c r="V27" s="334"/>
      <c r="W27" s="334"/>
      <c r="X27" s="334"/>
      <c r="Y27" s="334"/>
      <c r="Z27" s="334"/>
      <c r="AA27" s="334">
        <v>4</v>
      </c>
      <c r="AB27" s="334"/>
      <c r="AC27" s="334"/>
      <c r="AD27" s="334"/>
      <c r="AE27" s="334"/>
      <c r="AF27" s="334"/>
      <c r="AG27" s="334"/>
      <c r="AH27" s="334">
        <v>2</v>
      </c>
      <c r="AI27" s="334"/>
      <c r="AJ27" s="334"/>
      <c r="AK27" s="334"/>
      <c r="AL27" s="334"/>
      <c r="AM27" s="334"/>
      <c r="AN27" s="331">
        <v>6</v>
      </c>
      <c r="AO27" s="332"/>
      <c r="AP27" s="332"/>
      <c r="AQ27" s="332"/>
      <c r="AR27" s="332"/>
      <c r="AS27" s="332"/>
      <c r="AT27" s="333"/>
      <c r="AU27" s="331">
        <v>2</v>
      </c>
      <c r="AV27" s="332"/>
      <c r="AW27" s="332"/>
      <c r="AX27" s="332"/>
      <c r="AY27" s="333"/>
      <c r="AZ27" s="334">
        <f>SUM(F27:AY27)</f>
        <v>43</v>
      </c>
      <c r="BA27" s="334"/>
      <c r="BB27" s="334"/>
      <c r="BC27" s="334"/>
    </row>
    <row r="28" spans="2:55" s="16" customFormat="1" x14ac:dyDescent="0.3">
      <c r="B28" s="335" t="s">
        <v>37</v>
      </c>
      <c r="C28" s="335"/>
      <c r="D28" s="335"/>
      <c r="E28" s="335"/>
      <c r="F28" s="336">
        <f>SUM(F24:N27)</f>
        <v>83</v>
      </c>
      <c r="G28" s="337"/>
      <c r="H28" s="337"/>
      <c r="I28" s="337"/>
      <c r="J28" s="337"/>
      <c r="K28" s="337"/>
      <c r="L28" s="337"/>
      <c r="M28" s="337"/>
      <c r="N28" s="337"/>
      <c r="O28" s="330">
        <f>SUM(O24:S27)</f>
        <v>9</v>
      </c>
      <c r="P28" s="330"/>
      <c r="Q28" s="330"/>
      <c r="R28" s="330"/>
      <c r="S28" s="330"/>
      <c r="T28" s="336">
        <f>SUM(T24:Z27)</f>
        <v>17</v>
      </c>
      <c r="U28" s="337"/>
      <c r="V28" s="337"/>
      <c r="W28" s="337"/>
      <c r="X28" s="337"/>
      <c r="Y28" s="337"/>
      <c r="Z28" s="338"/>
      <c r="AA28" s="330">
        <f>SUM(AA24:AG27)</f>
        <v>4</v>
      </c>
      <c r="AB28" s="330"/>
      <c r="AC28" s="330"/>
      <c r="AD28" s="330"/>
      <c r="AE28" s="330"/>
      <c r="AF28" s="330"/>
      <c r="AG28" s="330"/>
      <c r="AH28" s="330">
        <f>SUM(AH24:AM27)</f>
        <v>5</v>
      </c>
      <c r="AI28" s="330"/>
      <c r="AJ28" s="330"/>
      <c r="AK28" s="330"/>
      <c r="AL28" s="330"/>
      <c r="AM28" s="330"/>
      <c r="AN28" s="336">
        <f>SUM(AN24:AT27)</f>
        <v>6</v>
      </c>
      <c r="AO28" s="337"/>
      <c r="AP28" s="337"/>
      <c r="AQ28" s="337"/>
      <c r="AR28" s="337"/>
      <c r="AS28" s="337"/>
      <c r="AT28" s="338"/>
      <c r="AU28" s="330">
        <f>SUM(AU24:AY27)</f>
        <v>23</v>
      </c>
      <c r="AV28" s="330"/>
      <c r="AW28" s="330"/>
      <c r="AX28" s="330"/>
      <c r="AY28" s="330"/>
      <c r="AZ28" s="330">
        <f>SUM(AZ24:BC27)</f>
        <v>147</v>
      </c>
      <c r="BA28" s="330"/>
      <c r="BB28" s="330"/>
      <c r="BC28" s="330"/>
    </row>
    <row r="32" spans="2:55" ht="15.75" customHeight="1" x14ac:dyDescent="0.3"/>
    <row r="33" ht="15.75" customHeight="1" x14ac:dyDescent="0.3"/>
  </sheetData>
  <mergeCells count="109">
    <mergeCell ref="B1:BC1"/>
    <mergeCell ref="B3:B4"/>
    <mergeCell ref="C3:F3"/>
    <mergeCell ref="G3:G4"/>
    <mergeCell ref="H3:J3"/>
    <mergeCell ref="K3:K4"/>
    <mergeCell ref="L3:O3"/>
    <mergeCell ref="P3:S3"/>
    <mergeCell ref="T3:T4"/>
    <mergeCell ref="U3:W3"/>
    <mergeCell ref="AY3:BB3"/>
    <mergeCell ref="BC3:BC4"/>
    <mergeCell ref="AL3:AO3"/>
    <mergeCell ref="AP3:AS3"/>
    <mergeCell ref="AT3:AT4"/>
    <mergeCell ref="AU3:AW3"/>
    <mergeCell ref="AX3:AX4"/>
    <mergeCell ref="C10:H10"/>
    <mergeCell ref="B12:E14"/>
    <mergeCell ref="G12:I14"/>
    <mergeCell ref="K12:M14"/>
    <mergeCell ref="O12:S15"/>
    <mergeCell ref="U12:Y15"/>
    <mergeCell ref="AA12:AE14"/>
    <mergeCell ref="AF12:AK14"/>
    <mergeCell ref="AK3:AK4"/>
    <mergeCell ref="X3:X4"/>
    <mergeCell ref="Y3:AA3"/>
    <mergeCell ref="AB3:AB4"/>
    <mergeCell ref="AC3:AF3"/>
    <mergeCell ref="AG3:AG4"/>
    <mergeCell ref="AH3:AJ3"/>
    <mergeCell ref="AM12:AQ14"/>
    <mergeCell ref="AS12:AW15"/>
    <mergeCell ref="AY12:BC14"/>
    <mergeCell ref="G16:H16"/>
    <mergeCell ref="K16:M17"/>
    <mergeCell ref="P16:R17"/>
    <mergeCell ref="V16:X17"/>
    <mergeCell ref="AB16:AD17"/>
    <mergeCell ref="AH16:AJ17"/>
    <mergeCell ref="AN16:AP17"/>
    <mergeCell ref="AT16:AV17"/>
    <mergeCell ref="AZ16:BB17"/>
    <mergeCell ref="B19:BC19"/>
    <mergeCell ref="B21:E22"/>
    <mergeCell ref="F21:N22"/>
    <mergeCell ref="O21:S22"/>
    <mergeCell ref="T21:AG21"/>
    <mergeCell ref="AH21:AM22"/>
    <mergeCell ref="AN21:AT22"/>
    <mergeCell ref="AU21:AY22"/>
    <mergeCell ref="AZ21:BC22"/>
    <mergeCell ref="T22:Z22"/>
    <mergeCell ref="AA22:AG22"/>
    <mergeCell ref="B23:E23"/>
    <mergeCell ref="F23:N23"/>
    <mergeCell ref="O23:S23"/>
    <mergeCell ref="T23:Z23"/>
    <mergeCell ref="AA23:AG23"/>
    <mergeCell ref="AH23:AM23"/>
    <mergeCell ref="AN23:AT23"/>
    <mergeCell ref="AU23:AY23"/>
    <mergeCell ref="AZ23:BC23"/>
    <mergeCell ref="B24:E24"/>
    <mergeCell ref="F24:N24"/>
    <mergeCell ref="O24:S24"/>
    <mergeCell ref="T24:Z24"/>
    <mergeCell ref="AA24:AG24"/>
    <mergeCell ref="AH24:AM24"/>
    <mergeCell ref="AN24:AT24"/>
    <mergeCell ref="AU24:AY24"/>
    <mergeCell ref="AZ24:BC24"/>
    <mergeCell ref="B25:E25"/>
    <mergeCell ref="F25:N25"/>
    <mergeCell ref="O25:S25"/>
    <mergeCell ref="T25:Z25"/>
    <mergeCell ref="AA25:AG25"/>
    <mergeCell ref="AH25:AM25"/>
    <mergeCell ref="AN25:AT25"/>
    <mergeCell ref="AU25:AY25"/>
    <mergeCell ref="AZ25:BC25"/>
    <mergeCell ref="AN26:AT26"/>
    <mergeCell ref="AU26:AY26"/>
    <mergeCell ref="AZ26:BC26"/>
    <mergeCell ref="B27:E27"/>
    <mergeCell ref="F27:N27"/>
    <mergeCell ref="O27:S27"/>
    <mergeCell ref="T27:Z27"/>
    <mergeCell ref="AA27:AG27"/>
    <mergeCell ref="AH27:AM27"/>
    <mergeCell ref="AN27:AT27"/>
    <mergeCell ref="B26:E26"/>
    <mergeCell ref="F26:N26"/>
    <mergeCell ref="O26:S26"/>
    <mergeCell ref="T26:Z26"/>
    <mergeCell ref="AA26:AG26"/>
    <mergeCell ref="AH26:AM26"/>
    <mergeCell ref="AZ28:BC28"/>
    <mergeCell ref="AU27:AY27"/>
    <mergeCell ref="AZ27:BC27"/>
    <mergeCell ref="B28:E28"/>
    <mergeCell ref="F28:N28"/>
    <mergeCell ref="O28:S28"/>
    <mergeCell ref="T28:Z28"/>
    <mergeCell ref="AA28:AG28"/>
    <mergeCell ref="AH28:AM28"/>
    <mergeCell ref="AN28:AT28"/>
    <mergeCell ref="AU28:AY28"/>
  </mergeCells>
  <pageMargins left="0.19685039370078741" right="0" top="0.78740157480314965" bottom="0"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90"/>
  <sheetViews>
    <sheetView topLeftCell="A70" zoomScaleNormal="100" zoomScaleSheetLayoutView="87" workbookViewId="0">
      <selection sqref="A1:Q89"/>
    </sheetView>
  </sheetViews>
  <sheetFormatPr defaultRowHeight="15.6" x14ac:dyDescent="0.25"/>
  <cols>
    <col min="1" max="1" width="9.88671875" style="128" customWidth="1"/>
    <col min="2" max="2" width="53.5546875" style="123" customWidth="1"/>
    <col min="3" max="3" width="10.5546875" style="129" customWidth="1"/>
    <col min="4" max="4" width="7" style="260" customWidth="1"/>
    <col min="5" max="6" width="6.6640625" style="186" customWidth="1"/>
    <col min="7" max="7" width="5.5546875" style="186" customWidth="1"/>
    <col min="8" max="8" width="6.33203125" style="186" customWidth="1"/>
    <col min="9" max="9" width="5.33203125" style="186" customWidth="1"/>
    <col min="10" max="17" width="5.5546875" style="117" customWidth="1"/>
    <col min="18" max="256" width="9.109375" style="121"/>
    <col min="257" max="257" width="9" style="121" customWidth="1"/>
    <col min="258" max="258" width="36.88671875" style="121" customWidth="1"/>
    <col min="259" max="259" width="10.109375" style="121" customWidth="1"/>
    <col min="260" max="260" width="7.6640625" style="121" customWidth="1"/>
    <col min="261" max="261" width="7.33203125" style="121" customWidth="1"/>
    <col min="262" max="262" width="6.5546875" style="121" customWidth="1"/>
    <col min="263" max="263" width="6.6640625" style="121" customWidth="1"/>
    <col min="264" max="264" width="6.88671875" style="121" customWidth="1"/>
    <col min="265" max="265" width="5.33203125" style="121" customWidth="1"/>
    <col min="266" max="273" width="5.6640625" style="121" customWidth="1"/>
    <col min="274" max="512" width="9.109375" style="121"/>
    <col min="513" max="513" width="9" style="121" customWidth="1"/>
    <col min="514" max="514" width="36.88671875" style="121" customWidth="1"/>
    <col min="515" max="515" width="10.109375" style="121" customWidth="1"/>
    <col min="516" max="516" width="7.6640625" style="121" customWidth="1"/>
    <col min="517" max="517" width="7.33203125" style="121" customWidth="1"/>
    <col min="518" max="518" width="6.5546875" style="121" customWidth="1"/>
    <col min="519" max="519" width="6.6640625" style="121" customWidth="1"/>
    <col min="520" max="520" width="6.88671875" style="121" customWidth="1"/>
    <col min="521" max="521" width="5.33203125" style="121" customWidth="1"/>
    <col min="522" max="529" width="5.6640625" style="121" customWidth="1"/>
    <col min="530" max="768" width="9.109375" style="121"/>
    <col min="769" max="769" width="9" style="121" customWidth="1"/>
    <col min="770" max="770" width="36.88671875" style="121" customWidth="1"/>
    <col min="771" max="771" width="10.109375" style="121" customWidth="1"/>
    <col min="772" max="772" width="7.6640625" style="121" customWidth="1"/>
    <col min="773" max="773" width="7.33203125" style="121" customWidth="1"/>
    <col min="774" max="774" width="6.5546875" style="121" customWidth="1"/>
    <col min="775" max="775" width="6.6640625" style="121" customWidth="1"/>
    <col min="776" max="776" width="6.88671875" style="121" customWidth="1"/>
    <col min="777" max="777" width="5.33203125" style="121" customWidth="1"/>
    <col min="778" max="785" width="5.6640625" style="121" customWidth="1"/>
    <col min="786" max="1024" width="9.109375" style="121"/>
    <col min="1025" max="1025" width="9" style="121" customWidth="1"/>
    <col min="1026" max="1026" width="36.88671875" style="121" customWidth="1"/>
    <col min="1027" max="1027" width="10.109375" style="121" customWidth="1"/>
    <col min="1028" max="1028" width="7.6640625" style="121" customWidth="1"/>
    <col min="1029" max="1029" width="7.33203125" style="121" customWidth="1"/>
    <col min="1030" max="1030" width="6.5546875" style="121" customWidth="1"/>
    <col min="1031" max="1031" width="6.6640625" style="121" customWidth="1"/>
    <col min="1032" max="1032" width="6.88671875" style="121" customWidth="1"/>
    <col min="1033" max="1033" width="5.33203125" style="121" customWidth="1"/>
    <col min="1034" max="1041" width="5.6640625" style="121" customWidth="1"/>
    <col min="1042" max="1280" width="9.109375" style="121"/>
    <col min="1281" max="1281" width="9" style="121" customWidth="1"/>
    <col min="1282" max="1282" width="36.88671875" style="121" customWidth="1"/>
    <col min="1283" max="1283" width="10.109375" style="121" customWidth="1"/>
    <col min="1284" max="1284" width="7.6640625" style="121" customWidth="1"/>
    <col min="1285" max="1285" width="7.33203125" style="121" customWidth="1"/>
    <col min="1286" max="1286" width="6.5546875" style="121" customWidth="1"/>
    <col min="1287" max="1287" width="6.6640625" style="121" customWidth="1"/>
    <col min="1288" max="1288" width="6.88671875" style="121" customWidth="1"/>
    <col min="1289" max="1289" width="5.33203125" style="121" customWidth="1"/>
    <col min="1290" max="1297" width="5.6640625" style="121" customWidth="1"/>
    <col min="1298" max="1536" width="9.109375" style="121"/>
    <col min="1537" max="1537" width="9" style="121" customWidth="1"/>
    <col min="1538" max="1538" width="36.88671875" style="121" customWidth="1"/>
    <col min="1539" max="1539" width="10.109375" style="121" customWidth="1"/>
    <col min="1540" max="1540" width="7.6640625" style="121" customWidth="1"/>
    <col min="1541" max="1541" width="7.33203125" style="121" customWidth="1"/>
    <col min="1542" max="1542" width="6.5546875" style="121" customWidth="1"/>
    <col min="1543" max="1543" width="6.6640625" style="121" customWidth="1"/>
    <col min="1544" max="1544" width="6.88671875" style="121" customWidth="1"/>
    <col min="1545" max="1545" width="5.33203125" style="121" customWidth="1"/>
    <col min="1546" max="1553" width="5.6640625" style="121" customWidth="1"/>
    <col min="1554" max="1792" width="9.109375" style="121"/>
    <col min="1793" max="1793" width="9" style="121" customWidth="1"/>
    <col min="1794" max="1794" width="36.88671875" style="121" customWidth="1"/>
    <col min="1795" max="1795" width="10.109375" style="121" customWidth="1"/>
    <col min="1796" max="1796" width="7.6640625" style="121" customWidth="1"/>
    <col min="1797" max="1797" width="7.33203125" style="121" customWidth="1"/>
    <col min="1798" max="1798" width="6.5546875" style="121" customWidth="1"/>
    <col min="1799" max="1799" width="6.6640625" style="121" customWidth="1"/>
    <col min="1800" max="1800" width="6.88671875" style="121" customWidth="1"/>
    <col min="1801" max="1801" width="5.33203125" style="121" customWidth="1"/>
    <col min="1802" max="1809" width="5.6640625" style="121" customWidth="1"/>
    <col min="1810" max="2048" width="9.109375" style="121"/>
    <col min="2049" max="2049" width="9" style="121" customWidth="1"/>
    <col min="2050" max="2050" width="36.88671875" style="121" customWidth="1"/>
    <col min="2051" max="2051" width="10.109375" style="121" customWidth="1"/>
    <col min="2052" max="2052" width="7.6640625" style="121" customWidth="1"/>
    <col min="2053" max="2053" width="7.33203125" style="121" customWidth="1"/>
    <col min="2054" max="2054" width="6.5546875" style="121" customWidth="1"/>
    <col min="2055" max="2055" width="6.6640625" style="121" customWidth="1"/>
    <col min="2056" max="2056" width="6.88671875" style="121" customWidth="1"/>
    <col min="2057" max="2057" width="5.33203125" style="121" customWidth="1"/>
    <col min="2058" max="2065" width="5.6640625" style="121" customWidth="1"/>
    <col min="2066" max="2304" width="9.109375" style="121"/>
    <col min="2305" max="2305" width="9" style="121" customWidth="1"/>
    <col min="2306" max="2306" width="36.88671875" style="121" customWidth="1"/>
    <col min="2307" max="2307" width="10.109375" style="121" customWidth="1"/>
    <col min="2308" max="2308" width="7.6640625" style="121" customWidth="1"/>
    <col min="2309" max="2309" width="7.33203125" style="121" customWidth="1"/>
    <col min="2310" max="2310" width="6.5546875" style="121" customWidth="1"/>
    <col min="2311" max="2311" width="6.6640625" style="121" customWidth="1"/>
    <col min="2312" max="2312" width="6.88671875" style="121" customWidth="1"/>
    <col min="2313" max="2313" width="5.33203125" style="121" customWidth="1"/>
    <col min="2314" max="2321" width="5.6640625" style="121" customWidth="1"/>
    <col min="2322" max="2560" width="9.109375" style="121"/>
    <col min="2561" max="2561" width="9" style="121" customWidth="1"/>
    <col min="2562" max="2562" width="36.88671875" style="121" customWidth="1"/>
    <col min="2563" max="2563" width="10.109375" style="121" customWidth="1"/>
    <col min="2564" max="2564" width="7.6640625" style="121" customWidth="1"/>
    <col min="2565" max="2565" width="7.33203125" style="121" customWidth="1"/>
    <col min="2566" max="2566" width="6.5546875" style="121" customWidth="1"/>
    <col min="2567" max="2567" width="6.6640625" style="121" customWidth="1"/>
    <col min="2568" max="2568" width="6.88671875" style="121" customWidth="1"/>
    <col min="2569" max="2569" width="5.33203125" style="121" customWidth="1"/>
    <col min="2570" max="2577" width="5.6640625" style="121" customWidth="1"/>
    <col min="2578" max="2816" width="9.109375" style="121"/>
    <col min="2817" max="2817" width="9" style="121" customWidth="1"/>
    <col min="2818" max="2818" width="36.88671875" style="121" customWidth="1"/>
    <col min="2819" max="2819" width="10.109375" style="121" customWidth="1"/>
    <col min="2820" max="2820" width="7.6640625" style="121" customWidth="1"/>
    <col min="2821" max="2821" width="7.33203125" style="121" customWidth="1"/>
    <col min="2822" max="2822" width="6.5546875" style="121" customWidth="1"/>
    <col min="2823" max="2823" width="6.6640625" style="121" customWidth="1"/>
    <col min="2824" max="2824" width="6.88671875" style="121" customWidth="1"/>
    <col min="2825" max="2825" width="5.33203125" style="121" customWidth="1"/>
    <col min="2826" max="2833" width="5.6640625" style="121" customWidth="1"/>
    <col min="2834" max="3072" width="9.109375" style="121"/>
    <col min="3073" max="3073" width="9" style="121" customWidth="1"/>
    <col min="3074" max="3074" width="36.88671875" style="121" customWidth="1"/>
    <col min="3075" max="3075" width="10.109375" style="121" customWidth="1"/>
    <col min="3076" max="3076" width="7.6640625" style="121" customWidth="1"/>
    <col min="3077" max="3077" width="7.33203125" style="121" customWidth="1"/>
    <col min="3078" max="3078" width="6.5546875" style="121" customWidth="1"/>
    <col min="3079" max="3079" width="6.6640625" style="121" customWidth="1"/>
    <col min="3080" max="3080" width="6.88671875" style="121" customWidth="1"/>
    <col min="3081" max="3081" width="5.33203125" style="121" customWidth="1"/>
    <col min="3082" max="3089" width="5.6640625" style="121" customWidth="1"/>
    <col min="3090" max="3328" width="9.109375" style="121"/>
    <col min="3329" max="3329" width="9" style="121" customWidth="1"/>
    <col min="3330" max="3330" width="36.88671875" style="121" customWidth="1"/>
    <col min="3331" max="3331" width="10.109375" style="121" customWidth="1"/>
    <col min="3332" max="3332" width="7.6640625" style="121" customWidth="1"/>
    <col min="3333" max="3333" width="7.33203125" style="121" customWidth="1"/>
    <col min="3334" max="3334" width="6.5546875" style="121" customWidth="1"/>
    <col min="3335" max="3335" width="6.6640625" style="121" customWidth="1"/>
    <col min="3336" max="3336" width="6.88671875" style="121" customWidth="1"/>
    <col min="3337" max="3337" width="5.33203125" style="121" customWidth="1"/>
    <col min="3338" max="3345" width="5.6640625" style="121" customWidth="1"/>
    <col min="3346" max="3584" width="9.109375" style="121"/>
    <col min="3585" max="3585" width="9" style="121" customWidth="1"/>
    <col min="3586" max="3586" width="36.88671875" style="121" customWidth="1"/>
    <col min="3587" max="3587" width="10.109375" style="121" customWidth="1"/>
    <col min="3588" max="3588" width="7.6640625" style="121" customWidth="1"/>
    <col min="3589" max="3589" width="7.33203125" style="121" customWidth="1"/>
    <col min="3590" max="3590" width="6.5546875" style="121" customWidth="1"/>
    <col min="3591" max="3591" width="6.6640625" style="121" customWidth="1"/>
    <col min="3592" max="3592" width="6.88671875" style="121" customWidth="1"/>
    <col min="3593" max="3593" width="5.33203125" style="121" customWidth="1"/>
    <col min="3594" max="3601" width="5.6640625" style="121" customWidth="1"/>
    <col min="3602" max="3840" width="9.109375" style="121"/>
    <col min="3841" max="3841" width="9" style="121" customWidth="1"/>
    <col min="3842" max="3842" width="36.88671875" style="121" customWidth="1"/>
    <col min="3843" max="3843" width="10.109375" style="121" customWidth="1"/>
    <col min="3844" max="3844" width="7.6640625" style="121" customWidth="1"/>
    <col min="3845" max="3845" width="7.33203125" style="121" customWidth="1"/>
    <col min="3846" max="3846" width="6.5546875" style="121" customWidth="1"/>
    <col min="3847" max="3847" width="6.6640625" style="121" customWidth="1"/>
    <col min="3848" max="3848" width="6.88671875" style="121" customWidth="1"/>
    <col min="3849" max="3849" width="5.33203125" style="121" customWidth="1"/>
    <col min="3850" max="3857" width="5.6640625" style="121" customWidth="1"/>
    <col min="3858" max="4096" width="9.109375" style="121"/>
    <col min="4097" max="4097" width="9" style="121" customWidth="1"/>
    <col min="4098" max="4098" width="36.88671875" style="121" customWidth="1"/>
    <col min="4099" max="4099" width="10.109375" style="121" customWidth="1"/>
    <col min="4100" max="4100" width="7.6640625" style="121" customWidth="1"/>
    <col min="4101" max="4101" width="7.33203125" style="121" customWidth="1"/>
    <col min="4102" max="4102" width="6.5546875" style="121" customWidth="1"/>
    <col min="4103" max="4103" width="6.6640625" style="121" customWidth="1"/>
    <col min="4104" max="4104" width="6.88671875" style="121" customWidth="1"/>
    <col min="4105" max="4105" width="5.33203125" style="121" customWidth="1"/>
    <col min="4106" max="4113" width="5.6640625" style="121" customWidth="1"/>
    <col min="4114" max="4352" width="9.109375" style="121"/>
    <col min="4353" max="4353" width="9" style="121" customWidth="1"/>
    <col min="4354" max="4354" width="36.88671875" style="121" customWidth="1"/>
    <col min="4355" max="4355" width="10.109375" style="121" customWidth="1"/>
    <col min="4356" max="4356" width="7.6640625" style="121" customWidth="1"/>
    <col min="4357" max="4357" width="7.33203125" style="121" customWidth="1"/>
    <col min="4358" max="4358" width="6.5546875" style="121" customWidth="1"/>
    <col min="4359" max="4359" width="6.6640625" style="121" customWidth="1"/>
    <col min="4360" max="4360" width="6.88671875" style="121" customWidth="1"/>
    <col min="4361" max="4361" width="5.33203125" style="121" customWidth="1"/>
    <col min="4362" max="4369" width="5.6640625" style="121" customWidth="1"/>
    <col min="4370" max="4608" width="9.109375" style="121"/>
    <col min="4609" max="4609" width="9" style="121" customWidth="1"/>
    <col min="4610" max="4610" width="36.88671875" style="121" customWidth="1"/>
    <col min="4611" max="4611" width="10.109375" style="121" customWidth="1"/>
    <col min="4612" max="4612" width="7.6640625" style="121" customWidth="1"/>
    <col min="4613" max="4613" width="7.33203125" style="121" customWidth="1"/>
    <col min="4614" max="4614" width="6.5546875" style="121" customWidth="1"/>
    <col min="4615" max="4615" width="6.6640625" style="121" customWidth="1"/>
    <col min="4616" max="4616" width="6.88671875" style="121" customWidth="1"/>
    <col min="4617" max="4617" width="5.33203125" style="121" customWidth="1"/>
    <col min="4618" max="4625" width="5.6640625" style="121" customWidth="1"/>
    <col min="4626" max="4864" width="9.109375" style="121"/>
    <col min="4865" max="4865" width="9" style="121" customWidth="1"/>
    <col min="4866" max="4866" width="36.88671875" style="121" customWidth="1"/>
    <col min="4867" max="4867" width="10.109375" style="121" customWidth="1"/>
    <col min="4868" max="4868" width="7.6640625" style="121" customWidth="1"/>
    <col min="4869" max="4869" width="7.33203125" style="121" customWidth="1"/>
    <col min="4870" max="4870" width="6.5546875" style="121" customWidth="1"/>
    <col min="4871" max="4871" width="6.6640625" style="121" customWidth="1"/>
    <col min="4872" max="4872" width="6.88671875" style="121" customWidth="1"/>
    <col min="4873" max="4873" width="5.33203125" style="121" customWidth="1"/>
    <col min="4874" max="4881" width="5.6640625" style="121" customWidth="1"/>
    <col min="4882" max="5120" width="9.109375" style="121"/>
    <col min="5121" max="5121" width="9" style="121" customWidth="1"/>
    <col min="5122" max="5122" width="36.88671875" style="121" customWidth="1"/>
    <col min="5123" max="5123" width="10.109375" style="121" customWidth="1"/>
    <col min="5124" max="5124" width="7.6640625" style="121" customWidth="1"/>
    <col min="5125" max="5125" width="7.33203125" style="121" customWidth="1"/>
    <col min="5126" max="5126" width="6.5546875" style="121" customWidth="1"/>
    <col min="5127" max="5127" width="6.6640625" style="121" customWidth="1"/>
    <col min="5128" max="5128" width="6.88671875" style="121" customWidth="1"/>
    <col min="5129" max="5129" width="5.33203125" style="121" customWidth="1"/>
    <col min="5130" max="5137" width="5.6640625" style="121" customWidth="1"/>
    <col min="5138" max="5376" width="9.109375" style="121"/>
    <col min="5377" max="5377" width="9" style="121" customWidth="1"/>
    <col min="5378" max="5378" width="36.88671875" style="121" customWidth="1"/>
    <col min="5379" max="5379" width="10.109375" style="121" customWidth="1"/>
    <col min="5380" max="5380" width="7.6640625" style="121" customWidth="1"/>
    <col min="5381" max="5381" width="7.33203125" style="121" customWidth="1"/>
    <col min="5382" max="5382" width="6.5546875" style="121" customWidth="1"/>
    <col min="5383" max="5383" width="6.6640625" style="121" customWidth="1"/>
    <col min="5384" max="5384" width="6.88671875" style="121" customWidth="1"/>
    <col min="5385" max="5385" width="5.33203125" style="121" customWidth="1"/>
    <col min="5386" max="5393" width="5.6640625" style="121" customWidth="1"/>
    <col min="5394" max="5632" width="9.109375" style="121"/>
    <col min="5633" max="5633" width="9" style="121" customWidth="1"/>
    <col min="5634" max="5634" width="36.88671875" style="121" customWidth="1"/>
    <col min="5635" max="5635" width="10.109375" style="121" customWidth="1"/>
    <col min="5636" max="5636" width="7.6640625" style="121" customWidth="1"/>
    <col min="5637" max="5637" width="7.33203125" style="121" customWidth="1"/>
    <col min="5638" max="5638" width="6.5546875" style="121" customWidth="1"/>
    <col min="5639" max="5639" width="6.6640625" style="121" customWidth="1"/>
    <col min="5640" max="5640" width="6.88671875" style="121" customWidth="1"/>
    <col min="5641" max="5641" width="5.33203125" style="121" customWidth="1"/>
    <col min="5642" max="5649" width="5.6640625" style="121" customWidth="1"/>
    <col min="5650" max="5888" width="9.109375" style="121"/>
    <col min="5889" max="5889" width="9" style="121" customWidth="1"/>
    <col min="5890" max="5890" width="36.88671875" style="121" customWidth="1"/>
    <col min="5891" max="5891" width="10.109375" style="121" customWidth="1"/>
    <col min="5892" max="5892" width="7.6640625" style="121" customWidth="1"/>
    <col min="5893" max="5893" width="7.33203125" style="121" customWidth="1"/>
    <col min="5894" max="5894" width="6.5546875" style="121" customWidth="1"/>
    <col min="5895" max="5895" width="6.6640625" style="121" customWidth="1"/>
    <col min="5896" max="5896" width="6.88671875" style="121" customWidth="1"/>
    <col min="5897" max="5897" width="5.33203125" style="121" customWidth="1"/>
    <col min="5898" max="5905" width="5.6640625" style="121" customWidth="1"/>
    <col min="5906" max="6144" width="9.109375" style="121"/>
    <col min="6145" max="6145" width="9" style="121" customWidth="1"/>
    <col min="6146" max="6146" width="36.88671875" style="121" customWidth="1"/>
    <col min="6147" max="6147" width="10.109375" style="121" customWidth="1"/>
    <col min="6148" max="6148" width="7.6640625" style="121" customWidth="1"/>
    <col min="6149" max="6149" width="7.33203125" style="121" customWidth="1"/>
    <col min="6150" max="6150" width="6.5546875" style="121" customWidth="1"/>
    <col min="6151" max="6151" width="6.6640625" style="121" customWidth="1"/>
    <col min="6152" max="6152" width="6.88671875" style="121" customWidth="1"/>
    <col min="6153" max="6153" width="5.33203125" style="121" customWidth="1"/>
    <col min="6154" max="6161" width="5.6640625" style="121" customWidth="1"/>
    <col min="6162" max="6400" width="9.109375" style="121"/>
    <col min="6401" max="6401" width="9" style="121" customWidth="1"/>
    <col min="6402" max="6402" width="36.88671875" style="121" customWidth="1"/>
    <col min="6403" max="6403" width="10.109375" style="121" customWidth="1"/>
    <col min="6404" max="6404" width="7.6640625" style="121" customWidth="1"/>
    <col min="6405" max="6405" width="7.33203125" style="121" customWidth="1"/>
    <col min="6406" max="6406" width="6.5546875" style="121" customWidth="1"/>
    <col min="6407" max="6407" width="6.6640625" style="121" customWidth="1"/>
    <col min="6408" max="6408" width="6.88671875" style="121" customWidth="1"/>
    <col min="6409" max="6409" width="5.33203125" style="121" customWidth="1"/>
    <col min="6410" max="6417" width="5.6640625" style="121" customWidth="1"/>
    <col min="6418" max="6656" width="9.109375" style="121"/>
    <col min="6657" max="6657" width="9" style="121" customWidth="1"/>
    <col min="6658" max="6658" width="36.88671875" style="121" customWidth="1"/>
    <col min="6659" max="6659" width="10.109375" style="121" customWidth="1"/>
    <col min="6660" max="6660" width="7.6640625" style="121" customWidth="1"/>
    <col min="6661" max="6661" width="7.33203125" style="121" customWidth="1"/>
    <col min="6662" max="6662" width="6.5546875" style="121" customWidth="1"/>
    <col min="6663" max="6663" width="6.6640625" style="121" customWidth="1"/>
    <col min="6664" max="6664" width="6.88671875" style="121" customWidth="1"/>
    <col min="6665" max="6665" width="5.33203125" style="121" customWidth="1"/>
    <col min="6666" max="6673" width="5.6640625" style="121" customWidth="1"/>
    <col min="6674" max="6912" width="9.109375" style="121"/>
    <col min="6913" max="6913" width="9" style="121" customWidth="1"/>
    <col min="6914" max="6914" width="36.88671875" style="121" customWidth="1"/>
    <col min="6915" max="6915" width="10.109375" style="121" customWidth="1"/>
    <col min="6916" max="6916" width="7.6640625" style="121" customWidth="1"/>
    <col min="6917" max="6917" width="7.33203125" style="121" customWidth="1"/>
    <col min="6918" max="6918" width="6.5546875" style="121" customWidth="1"/>
    <col min="6919" max="6919" width="6.6640625" style="121" customWidth="1"/>
    <col min="6920" max="6920" width="6.88671875" style="121" customWidth="1"/>
    <col min="6921" max="6921" width="5.33203125" style="121" customWidth="1"/>
    <col min="6922" max="6929" width="5.6640625" style="121" customWidth="1"/>
    <col min="6930" max="7168" width="9.109375" style="121"/>
    <col min="7169" max="7169" width="9" style="121" customWidth="1"/>
    <col min="7170" max="7170" width="36.88671875" style="121" customWidth="1"/>
    <col min="7171" max="7171" width="10.109375" style="121" customWidth="1"/>
    <col min="7172" max="7172" width="7.6640625" style="121" customWidth="1"/>
    <col min="7173" max="7173" width="7.33203125" style="121" customWidth="1"/>
    <col min="7174" max="7174" width="6.5546875" style="121" customWidth="1"/>
    <col min="7175" max="7175" width="6.6640625" style="121" customWidth="1"/>
    <col min="7176" max="7176" width="6.88671875" style="121" customWidth="1"/>
    <col min="7177" max="7177" width="5.33203125" style="121" customWidth="1"/>
    <col min="7178" max="7185" width="5.6640625" style="121" customWidth="1"/>
    <col min="7186" max="7424" width="9.109375" style="121"/>
    <col min="7425" max="7425" width="9" style="121" customWidth="1"/>
    <col min="7426" max="7426" width="36.88671875" style="121" customWidth="1"/>
    <col min="7427" max="7427" width="10.109375" style="121" customWidth="1"/>
    <col min="7428" max="7428" width="7.6640625" style="121" customWidth="1"/>
    <col min="7429" max="7429" width="7.33203125" style="121" customWidth="1"/>
    <col min="7430" max="7430" width="6.5546875" style="121" customWidth="1"/>
    <col min="7431" max="7431" width="6.6640625" style="121" customWidth="1"/>
    <col min="7432" max="7432" width="6.88671875" style="121" customWidth="1"/>
    <col min="7433" max="7433" width="5.33203125" style="121" customWidth="1"/>
    <col min="7434" max="7441" width="5.6640625" style="121" customWidth="1"/>
    <col min="7442" max="7680" width="9.109375" style="121"/>
    <col min="7681" max="7681" width="9" style="121" customWidth="1"/>
    <col min="7682" max="7682" width="36.88671875" style="121" customWidth="1"/>
    <col min="7683" max="7683" width="10.109375" style="121" customWidth="1"/>
    <col min="7684" max="7684" width="7.6640625" style="121" customWidth="1"/>
    <col min="7685" max="7685" width="7.33203125" style="121" customWidth="1"/>
    <col min="7686" max="7686" width="6.5546875" style="121" customWidth="1"/>
    <col min="7687" max="7687" width="6.6640625" style="121" customWidth="1"/>
    <col min="7688" max="7688" width="6.88671875" style="121" customWidth="1"/>
    <col min="7689" max="7689" width="5.33203125" style="121" customWidth="1"/>
    <col min="7690" max="7697" width="5.6640625" style="121" customWidth="1"/>
    <col min="7698" max="7936" width="9.109375" style="121"/>
    <col min="7937" max="7937" width="9" style="121" customWidth="1"/>
    <col min="7938" max="7938" width="36.88671875" style="121" customWidth="1"/>
    <col min="7939" max="7939" width="10.109375" style="121" customWidth="1"/>
    <col min="7940" max="7940" width="7.6640625" style="121" customWidth="1"/>
    <col min="7941" max="7941" width="7.33203125" style="121" customWidth="1"/>
    <col min="7942" max="7942" width="6.5546875" style="121" customWidth="1"/>
    <col min="7943" max="7943" width="6.6640625" style="121" customWidth="1"/>
    <col min="7944" max="7944" width="6.88671875" style="121" customWidth="1"/>
    <col min="7945" max="7945" width="5.33203125" style="121" customWidth="1"/>
    <col min="7946" max="7953" width="5.6640625" style="121" customWidth="1"/>
    <col min="7954" max="8192" width="9.109375" style="121"/>
    <col min="8193" max="8193" width="9" style="121" customWidth="1"/>
    <col min="8194" max="8194" width="36.88671875" style="121" customWidth="1"/>
    <col min="8195" max="8195" width="10.109375" style="121" customWidth="1"/>
    <col min="8196" max="8196" width="7.6640625" style="121" customWidth="1"/>
    <col min="8197" max="8197" width="7.33203125" style="121" customWidth="1"/>
    <col min="8198" max="8198" width="6.5546875" style="121" customWidth="1"/>
    <col min="8199" max="8199" width="6.6640625" style="121" customWidth="1"/>
    <col min="8200" max="8200" width="6.88671875" style="121" customWidth="1"/>
    <col min="8201" max="8201" width="5.33203125" style="121" customWidth="1"/>
    <col min="8202" max="8209" width="5.6640625" style="121" customWidth="1"/>
    <col min="8210" max="8448" width="9.109375" style="121"/>
    <col min="8449" max="8449" width="9" style="121" customWidth="1"/>
    <col min="8450" max="8450" width="36.88671875" style="121" customWidth="1"/>
    <col min="8451" max="8451" width="10.109375" style="121" customWidth="1"/>
    <col min="8452" max="8452" width="7.6640625" style="121" customWidth="1"/>
    <col min="8453" max="8453" width="7.33203125" style="121" customWidth="1"/>
    <col min="8454" max="8454" width="6.5546875" style="121" customWidth="1"/>
    <col min="8455" max="8455" width="6.6640625" style="121" customWidth="1"/>
    <col min="8456" max="8456" width="6.88671875" style="121" customWidth="1"/>
    <col min="8457" max="8457" width="5.33203125" style="121" customWidth="1"/>
    <col min="8458" max="8465" width="5.6640625" style="121" customWidth="1"/>
    <col min="8466" max="8704" width="9.109375" style="121"/>
    <col min="8705" max="8705" width="9" style="121" customWidth="1"/>
    <col min="8706" max="8706" width="36.88671875" style="121" customWidth="1"/>
    <col min="8707" max="8707" width="10.109375" style="121" customWidth="1"/>
    <col min="8708" max="8708" width="7.6640625" style="121" customWidth="1"/>
    <col min="8709" max="8709" width="7.33203125" style="121" customWidth="1"/>
    <col min="8710" max="8710" width="6.5546875" style="121" customWidth="1"/>
    <col min="8711" max="8711" width="6.6640625" style="121" customWidth="1"/>
    <col min="8712" max="8712" width="6.88671875" style="121" customWidth="1"/>
    <col min="8713" max="8713" width="5.33203125" style="121" customWidth="1"/>
    <col min="8714" max="8721" width="5.6640625" style="121" customWidth="1"/>
    <col min="8722" max="8960" width="9.109375" style="121"/>
    <col min="8961" max="8961" width="9" style="121" customWidth="1"/>
    <col min="8962" max="8962" width="36.88671875" style="121" customWidth="1"/>
    <col min="8963" max="8963" width="10.109375" style="121" customWidth="1"/>
    <col min="8964" max="8964" width="7.6640625" style="121" customWidth="1"/>
    <col min="8965" max="8965" width="7.33203125" style="121" customWidth="1"/>
    <col min="8966" max="8966" width="6.5546875" style="121" customWidth="1"/>
    <col min="8967" max="8967" width="6.6640625" style="121" customWidth="1"/>
    <col min="8968" max="8968" width="6.88671875" style="121" customWidth="1"/>
    <col min="8969" max="8969" width="5.33203125" style="121" customWidth="1"/>
    <col min="8970" max="8977" width="5.6640625" style="121" customWidth="1"/>
    <col min="8978" max="9216" width="9.109375" style="121"/>
    <col min="9217" max="9217" width="9" style="121" customWidth="1"/>
    <col min="9218" max="9218" width="36.88671875" style="121" customWidth="1"/>
    <col min="9219" max="9219" width="10.109375" style="121" customWidth="1"/>
    <col min="9220" max="9220" width="7.6640625" style="121" customWidth="1"/>
    <col min="9221" max="9221" width="7.33203125" style="121" customWidth="1"/>
    <col min="9222" max="9222" width="6.5546875" style="121" customWidth="1"/>
    <col min="9223" max="9223" width="6.6640625" style="121" customWidth="1"/>
    <col min="9224" max="9224" width="6.88671875" style="121" customWidth="1"/>
    <col min="9225" max="9225" width="5.33203125" style="121" customWidth="1"/>
    <col min="9226" max="9233" width="5.6640625" style="121" customWidth="1"/>
    <col min="9234" max="9472" width="9.109375" style="121"/>
    <col min="9473" max="9473" width="9" style="121" customWidth="1"/>
    <col min="9474" max="9474" width="36.88671875" style="121" customWidth="1"/>
    <col min="9475" max="9475" width="10.109375" style="121" customWidth="1"/>
    <col min="9476" max="9476" width="7.6640625" style="121" customWidth="1"/>
    <col min="9477" max="9477" width="7.33203125" style="121" customWidth="1"/>
    <col min="9478" max="9478" width="6.5546875" style="121" customWidth="1"/>
    <col min="9479" max="9479" width="6.6640625" style="121" customWidth="1"/>
    <col min="9480" max="9480" width="6.88671875" style="121" customWidth="1"/>
    <col min="9481" max="9481" width="5.33203125" style="121" customWidth="1"/>
    <col min="9482" max="9489" width="5.6640625" style="121" customWidth="1"/>
    <col min="9490" max="9728" width="9.109375" style="121"/>
    <col min="9729" max="9729" width="9" style="121" customWidth="1"/>
    <col min="9730" max="9730" width="36.88671875" style="121" customWidth="1"/>
    <col min="9731" max="9731" width="10.109375" style="121" customWidth="1"/>
    <col min="9732" max="9732" width="7.6640625" style="121" customWidth="1"/>
    <col min="9733" max="9733" width="7.33203125" style="121" customWidth="1"/>
    <col min="9734" max="9734" width="6.5546875" style="121" customWidth="1"/>
    <col min="9735" max="9735" width="6.6640625" style="121" customWidth="1"/>
    <col min="9736" max="9736" width="6.88671875" style="121" customWidth="1"/>
    <col min="9737" max="9737" width="5.33203125" style="121" customWidth="1"/>
    <col min="9738" max="9745" width="5.6640625" style="121" customWidth="1"/>
    <col min="9746" max="9984" width="9.109375" style="121"/>
    <col min="9985" max="9985" width="9" style="121" customWidth="1"/>
    <col min="9986" max="9986" width="36.88671875" style="121" customWidth="1"/>
    <col min="9987" max="9987" width="10.109375" style="121" customWidth="1"/>
    <col min="9988" max="9988" width="7.6640625" style="121" customWidth="1"/>
    <col min="9989" max="9989" width="7.33203125" style="121" customWidth="1"/>
    <col min="9990" max="9990" width="6.5546875" style="121" customWidth="1"/>
    <col min="9991" max="9991" width="6.6640625" style="121" customWidth="1"/>
    <col min="9992" max="9992" width="6.88671875" style="121" customWidth="1"/>
    <col min="9993" max="9993" width="5.33203125" style="121" customWidth="1"/>
    <col min="9994" max="10001" width="5.6640625" style="121" customWidth="1"/>
    <col min="10002" max="10240" width="9.109375" style="121"/>
    <col min="10241" max="10241" width="9" style="121" customWidth="1"/>
    <col min="10242" max="10242" width="36.88671875" style="121" customWidth="1"/>
    <col min="10243" max="10243" width="10.109375" style="121" customWidth="1"/>
    <col min="10244" max="10244" width="7.6640625" style="121" customWidth="1"/>
    <col min="10245" max="10245" width="7.33203125" style="121" customWidth="1"/>
    <col min="10246" max="10246" width="6.5546875" style="121" customWidth="1"/>
    <col min="10247" max="10247" width="6.6640625" style="121" customWidth="1"/>
    <col min="10248" max="10248" width="6.88671875" style="121" customWidth="1"/>
    <col min="10249" max="10249" width="5.33203125" style="121" customWidth="1"/>
    <col min="10250" max="10257" width="5.6640625" style="121" customWidth="1"/>
    <col min="10258" max="10496" width="9.109375" style="121"/>
    <col min="10497" max="10497" width="9" style="121" customWidth="1"/>
    <col min="10498" max="10498" width="36.88671875" style="121" customWidth="1"/>
    <col min="10499" max="10499" width="10.109375" style="121" customWidth="1"/>
    <col min="10500" max="10500" width="7.6640625" style="121" customWidth="1"/>
    <col min="10501" max="10501" width="7.33203125" style="121" customWidth="1"/>
    <col min="10502" max="10502" width="6.5546875" style="121" customWidth="1"/>
    <col min="10503" max="10503" width="6.6640625" style="121" customWidth="1"/>
    <col min="10504" max="10504" width="6.88671875" style="121" customWidth="1"/>
    <col min="10505" max="10505" width="5.33203125" style="121" customWidth="1"/>
    <col min="10506" max="10513" width="5.6640625" style="121" customWidth="1"/>
    <col min="10514" max="10752" width="9.109375" style="121"/>
    <col min="10753" max="10753" width="9" style="121" customWidth="1"/>
    <col min="10754" max="10754" width="36.88671875" style="121" customWidth="1"/>
    <col min="10755" max="10755" width="10.109375" style="121" customWidth="1"/>
    <col min="10756" max="10756" width="7.6640625" style="121" customWidth="1"/>
    <col min="10757" max="10757" width="7.33203125" style="121" customWidth="1"/>
    <col min="10758" max="10758" width="6.5546875" style="121" customWidth="1"/>
    <col min="10759" max="10759" width="6.6640625" style="121" customWidth="1"/>
    <col min="10760" max="10760" width="6.88671875" style="121" customWidth="1"/>
    <col min="10761" max="10761" width="5.33203125" style="121" customWidth="1"/>
    <col min="10762" max="10769" width="5.6640625" style="121" customWidth="1"/>
    <col min="10770" max="11008" width="9.109375" style="121"/>
    <col min="11009" max="11009" width="9" style="121" customWidth="1"/>
    <col min="11010" max="11010" width="36.88671875" style="121" customWidth="1"/>
    <col min="11011" max="11011" width="10.109375" style="121" customWidth="1"/>
    <col min="11012" max="11012" width="7.6640625" style="121" customWidth="1"/>
    <col min="11013" max="11013" width="7.33203125" style="121" customWidth="1"/>
    <col min="11014" max="11014" width="6.5546875" style="121" customWidth="1"/>
    <col min="11015" max="11015" width="6.6640625" style="121" customWidth="1"/>
    <col min="11016" max="11016" width="6.88671875" style="121" customWidth="1"/>
    <col min="11017" max="11017" width="5.33203125" style="121" customWidth="1"/>
    <col min="11018" max="11025" width="5.6640625" style="121" customWidth="1"/>
    <col min="11026" max="11264" width="9.109375" style="121"/>
    <col min="11265" max="11265" width="9" style="121" customWidth="1"/>
    <col min="11266" max="11266" width="36.88671875" style="121" customWidth="1"/>
    <col min="11267" max="11267" width="10.109375" style="121" customWidth="1"/>
    <col min="11268" max="11268" width="7.6640625" style="121" customWidth="1"/>
    <col min="11269" max="11269" width="7.33203125" style="121" customWidth="1"/>
    <col min="11270" max="11270" width="6.5546875" style="121" customWidth="1"/>
    <col min="11271" max="11271" width="6.6640625" style="121" customWidth="1"/>
    <col min="11272" max="11272" width="6.88671875" style="121" customWidth="1"/>
    <col min="11273" max="11273" width="5.33203125" style="121" customWidth="1"/>
    <col min="11274" max="11281" width="5.6640625" style="121" customWidth="1"/>
    <col min="11282" max="11520" width="9.109375" style="121"/>
    <col min="11521" max="11521" width="9" style="121" customWidth="1"/>
    <col min="11522" max="11522" width="36.88671875" style="121" customWidth="1"/>
    <col min="11523" max="11523" width="10.109375" style="121" customWidth="1"/>
    <col min="11524" max="11524" width="7.6640625" style="121" customWidth="1"/>
    <col min="11525" max="11525" width="7.33203125" style="121" customWidth="1"/>
    <col min="11526" max="11526" width="6.5546875" style="121" customWidth="1"/>
    <col min="11527" max="11527" width="6.6640625" style="121" customWidth="1"/>
    <col min="11528" max="11528" width="6.88671875" style="121" customWidth="1"/>
    <col min="11529" max="11529" width="5.33203125" style="121" customWidth="1"/>
    <col min="11530" max="11537" width="5.6640625" style="121" customWidth="1"/>
    <col min="11538" max="11776" width="9.109375" style="121"/>
    <col min="11777" max="11777" width="9" style="121" customWidth="1"/>
    <col min="11778" max="11778" width="36.88671875" style="121" customWidth="1"/>
    <col min="11779" max="11779" width="10.109375" style="121" customWidth="1"/>
    <col min="11780" max="11780" width="7.6640625" style="121" customWidth="1"/>
    <col min="11781" max="11781" width="7.33203125" style="121" customWidth="1"/>
    <col min="11782" max="11782" width="6.5546875" style="121" customWidth="1"/>
    <col min="11783" max="11783" width="6.6640625" style="121" customWidth="1"/>
    <col min="11784" max="11784" width="6.88671875" style="121" customWidth="1"/>
    <col min="11785" max="11785" width="5.33203125" style="121" customWidth="1"/>
    <col min="11786" max="11793" width="5.6640625" style="121" customWidth="1"/>
    <col min="11794" max="12032" width="9.109375" style="121"/>
    <col min="12033" max="12033" width="9" style="121" customWidth="1"/>
    <col min="12034" max="12034" width="36.88671875" style="121" customWidth="1"/>
    <col min="12035" max="12035" width="10.109375" style="121" customWidth="1"/>
    <col min="12036" max="12036" width="7.6640625" style="121" customWidth="1"/>
    <col min="12037" max="12037" width="7.33203125" style="121" customWidth="1"/>
    <col min="12038" max="12038" width="6.5546875" style="121" customWidth="1"/>
    <col min="12039" max="12039" width="6.6640625" style="121" customWidth="1"/>
    <col min="12040" max="12040" width="6.88671875" style="121" customWidth="1"/>
    <col min="12041" max="12041" width="5.33203125" style="121" customWidth="1"/>
    <col min="12042" max="12049" width="5.6640625" style="121" customWidth="1"/>
    <col min="12050" max="12288" width="9.109375" style="121"/>
    <col min="12289" max="12289" width="9" style="121" customWidth="1"/>
    <col min="12290" max="12290" width="36.88671875" style="121" customWidth="1"/>
    <col min="12291" max="12291" width="10.109375" style="121" customWidth="1"/>
    <col min="12292" max="12292" width="7.6640625" style="121" customWidth="1"/>
    <col min="12293" max="12293" width="7.33203125" style="121" customWidth="1"/>
    <col min="12294" max="12294" width="6.5546875" style="121" customWidth="1"/>
    <col min="12295" max="12295" width="6.6640625" style="121" customWidth="1"/>
    <col min="12296" max="12296" width="6.88671875" style="121" customWidth="1"/>
    <col min="12297" max="12297" width="5.33203125" style="121" customWidth="1"/>
    <col min="12298" max="12305" width="5.6640625" style="121" customWidth="1"/>
    <col min="12306" max="12544" width="9.109375" style="121"/>
    <col min="12545" max="12545" width="9" style="121" customWidth="1"/>
    <col min="12546" max="12546" width="36.88671875" style="121" customWidth="1"/>
    <col min="12547" max="12547" width="10.109375" style="121" customWidth="1"/>
    <col min="12548" max="12548" width="7.6640625" style="121" customWidth="1"/>
    <col min="12549" max="12549" width="7.33203125" style="121" customWidth="1"/>
    <col min="12550" max="12550" width="6.5546875" style="121" customWidth="1"/>
    <col min="12551" max="12551" width="6.6640625" style="121" customWidth="1"/>
    <col min="12552" max="12552" width="6.88671875" style="121" customWidth="1"/>
    <col min="12553" max="12553" width="5.33203125" style="121" customWidth="1"/>
    <col min="12554" max="12561" width="5.6640625" style="121" customWidth="1"/>
    <col min="12562" max="12800" width="9.109375" style="121"/>
    <col min="12801" max="12801" width="9" style="121" customWidth="1"/>
    <col min="12802" max="12802" width="36.88671875" style="121" customWidth="1"/>
    <col min="12803" max="12803" width="10.109375" style="121" customWidth="1"/>
    <col min="12804" max="12804" width="7.6640625" style="121" customWidth="1"/>
    <col min="12805" max="12805" width="7.33203125" style="121" customWidth="1"/>
    <col min="12806" max="12806" width="6.5546875" style="121" customWidth="1"/>
    <col min="12807" max="12807" width="6.6640625" style="121" customWidth="1"/>
    <col min="12808" max="12808" width="6.88671875" style="121" customWidth="1"/>
    <col min="12809" max="12809" width="5.33203125" style="121" customWidth="1"/>
    <col min="12810" max="12817" width="5.6640625" style="121" customWidth="1"/>
    <col min="12818" max="13056" width="9.109375" style="121"/>
    <col min="13057" max="13057" width="9" style="121" customWidth="1"/>
    <col min="13058" max="13058" width="36.88671875" style="121" customWidth="1"/>
    <col min="13059" max="13059" width="10.109375" style="121" customWidth="1"/>
    <col min="13060" max="13060" width="7.6640625" style="121" customWidth="1"/>
    <col min="13061" max="13061" width="7.33203125" style="121" customWidth="1"/>
    <col min="13062" max="13062" width="6.5546875" style="121" customWidth="1"/>
    <col min="13063" max="13063" width="6.6640625" style="121" customWidth="1"/>
    <col min="13064" max="13064" width="6.88671875" style="121" customWidth="1"/>
    <col min="13065" max="13065" width="5.33203125" style="121" customWidth="1"/>
    <col min="13066" max="13073" width="5.6640625" style="121" customWidth="1"/>
    <col min="13074" max="13312" width="9.109375" style="121"/>
    <col min="13313" max="13313" width="9" style="121" customWidth="1"/>
    <col min="13314" max="13314" width="36.88671875" style="121" customWidth="1"/>
    <col min="13315" max="13315" width="10.109375" style="121" customWidth="1"/>
    <col min="13316" max="13316" width="7.6640625" style="121" customWidth="1"/>
    <col min="13317" max="13317" width="7.33203125" style="121" customWidth="1"/>
    <col min="13318" max="13318" width="6.5546875" style="121" customWidth="1"/>
    <col min="13319" max="13319" width="6.6640625" style="121" customWidth="1"/>
    <col min="13320" max="13320" width="6.88671875" style="121" customWidth="1"/>
    <col min="13321" max="13321" width="5.33203125" style="121" customWidth="1"/>
    <col min="13322" max="13329" width="5.6640625" style="121" customWidth="1"/>
    <col min="13330" max="13568" width="9.109375" style="121"/>
    <col min="13569" max="13569" width="9" style="121" customWidth="1"/>
    <col min="13570" max="13570" width="36.88671875" style="121" customWidth="1"/>
    <col min="13571" max="13571" width="10.109375" style="121" customWidth="1"/>
    <col min="13572" max="13572" width="7.6640625" style="121" customWidth="1"/>
    <col min="13573" max="13573" width="7.33203125" style="121" customWidth="1"/>
    <col min="13574" max="13574" width="6.5546875" style="121" customWidth="1"/>
    <col min="13575" max="13575" width="6.6640625" style="121" customWidth="1"/>
    <col min="13576" max="13576" width="6.88671875" style="121" customWidth="1"/>
    <col min="13577" max="13577" width="5.33203125" style="121" customWidth="1"/>
    <col min="13578" max="13585" width="5.6640625" style="121" customWidth="1"/>
    <col min="13586" max="13824" width="9.109375" style="121"/>
    <col min="13825" max="13825" width="9" style="121" customWidth="1"/>
    <col min="13826" max="13826" width="36.88671875" style="121" customWidth="1"/>
    <col min="13827" max="13827" width="10.109375" style="121" customWidth="1"/>
    <col min="13828" max="13828" width="7.6640625" style="121" customWidth="1"/>
    <col min="13829" max="13829" width="7.33203125" style="121" customWidth="1"/>
    <col min="13830" max="13830" width="6.5546875" style="121" customWidth="1"/>
    <col min="13831" max="13831" width="6.6640625" style="121" customWidth="1"/>
    <col min="13832" max="13832" width="6.88671875" style="121" customWidth="1"/>
    <col min="13833" max="13833" width="5.33203125" style="121" customWidth="1"/>
    <col min="13834" max="13841" width="5.6640625" style="121" customWidth="1"/>
    <col min="13842" max="14080" width="9.109375" style="121"/>
    <col min="14081" max="14081" width="9" style="121" customWidth="1"/>
    <col min="14082" max="14082" width="36.88671875" style="121" customWidth="1"/>
    <col min="14083" max="14083" width="10.109375" style="121" customWidth="1"/>
    <col min="14084" max="14084" width="7.6640625" style="121" customWidth="1"/>
    <col min="14085" max="14085" width="7.33203125" style="121" customWidth="1"/>
    <col min="14086" max="14086" width="6.5546875" style="121" customWidth="1"/>
    <col min="14087" max="14087" width="6.6640625" style="121" customWidth="1"/>
    <col min="14088" max="14088" width="6.88671875" style="121" customWidth="1"/>
    <col min="14089" max="14089" width="5.33203125" style="121" customWidth="1"/>
    <col min="14090" max="14097" width="5.6640625" style="121" customWidth="1"/>
    <col min="14098" max="14336" width="9.109375" style="121"/>
    <col min="14337" max="14337" width="9" style="121" customWidth="1"/>
    <col min="14338" max="14338" width="36.88671875" style="121" customWidth="1"/>
    <col min="14339" max="14339" width="10.109375" style="121" customWidth="1"/>
    <col min="14340" max="14340" width="7.6640625" style="121" customWidth="1"/>
    <col min="14341" max="14341" width="7.33203125" style="121" customWidth="1"/>
    <col min="14342" max="14342" width="6.5546875" style="121" customWidth="1"/>
    <col min="14343" max="14343" width="6.6640625" style="121" customWidth="1"/>
    <col min="14344" max="14344" width="6.88671875" style="121" customWidth="1"/>
    <col min="14345" max="14345" width="5.33203125" style="121" customWidth="1"/>
    <col min="14346" max="14353" width="5.6640625" style="121" customWidth="1"/>
    <col min="14354" max="14592" width="9.109375" style="121"/>
    <col min="14593" max="14593" width="9" style="121" customWidth="1"/>
    <col min="14594" max="14594" width="36.88671875" style="121" customWidth="1"/>
    <col min="14595" max="14595" width="10.109375" style="121" customWidth="1"/>
    <col min="14596" max="14596" width="7.6640625" style="121" customWidth="1"/>
    <col min="14597" max="14597" width="7.33203125" style="121" customWidth="1"/>
    <col min="14598" max="14598" width="6.5546875" style="121" customWidth="1"/>
    <col min="14599" max="14599" width="6.6640625" style="121" customWidth="1"/>
    <col min="14600" max="14600" width="6.88671875" style="121" customWidth="1"/>
    <col min="14601" max="14601" width="5.33203125" style="121" customWidth="1"/>
    <col min="14602" max="14609" width="5.6640625" style="121" customWidth="1"/>
    <col min="14610" max="14848" width="9.109375" style="121"/>
    <col min="14849" max="14849" width="9" style="121" customWidth="1"/>
    <col min="14850" max="14850" width="36.88671875" style="121" customWidth="1"/>
    <col min="14851" max="14851" width="10.109375" style="121" customWidth="1"/>
    <col min="14852" max="14852" width="7.6640625" style="121" customWidth="1"/>
    <col min="14853" max="14853" width="7.33203125" style="121" customWidth="1"/>
    <col min="14854" max="14854" width="6.5546875" style="121" customWidth="1"/>
    <col min="14855" max="14855" width="6.6640625" style="121" customWidth="1"/>
    <col min="14856" max="14856" width="6.88671875" style="121" customWidth="1"/>
    <col min="14857" max="14857" width="5.33203125" style="121" customWidth="1"/>
    <col min="14858" max="14865" width="5.6640625" style="121" customWidth="1"/>
    <col min="14866" max="15104" width="9.109375" style="121"/>
    <col min="15105" max="15105" width="9" style="121" customWidth="1"/>
    <col min="15106" max="15106" width="36.88671875" style="121" customWidth="1"/>
    <col min="15107" max="15107" width="10.109375" style="121" customWidth="1"/>
    <col min="15108" max="15108" width="7.6640625" style="121" customWidth="1"/>
    <col min="15109" max="15109" width="7.33203125" style="121" customWidth="1"/>
    <col min="15110" max="15110" width="6.5546875" style="121" customWidth="1"/>
    <col min="15111" max="15111" width="6.6640625" style="121" customWidth="1"/>
    <col min="15112" max="15112" width="6.88671875" style="121" customWidth="1"/>
    <col min="15113" max="15113" width="5.33203125" style="121" customWidth="1"/>
    <col min="15114" max="15121" width="5.6640625" style="121" customWidth="1"/>
    <col min="15122" max="15360" width="9.109375" style="121"/>
    <col min="15361" max="15361" width="9" style="121" customWidth="1"/>
    <col min="15362" max="15362" width="36.88671875" style="121" customWidth="1"/>
    <col min="15363" max="15363" width="10.109375" style="121" customWidth="1"/>
    <col min="15364" max="15364" width="7.6640625" style="121" customWidth="1"/>
    <col min="15365" max="15365" width="7.33203125" style="121" customWidth="1"/>
    <col min="15366" max="15366" width="6.5546875" style="121" customWidth="1"/>
    <col min="15367" max="15367" width="6.6640625" style="121" customWidth="1"/>
    <col min="15368" max="15368" width="6.88671875" style="121" customWidth="1"/>
    <col min="15369" max="15369" width="5.33203125" style="121" customWidth="1"/>
    <col min="15370" max="15377" width="5.6640625" style="121" customWidth="1"/>
    <col min="15378" max="15616" width="9.109375" style="121"/>
    <col min="15617" max="15617" width="9" style="121" customWidth="1"/>
    <col min="15618" max="15618" width="36.88671875" style="121" customWidth="1"/>
    <col min="15619" max="15619" width="10.109375" style="121" customWidth="1"/>
    <col min="15620" max="15620" width="7.6640625" style="121" customWidth="1"/>
    <col min="15621" max="15621" width="7.33203125" style="121" customWidth="1"/>
    <col min="15622" max="15622" width="6.5546875" style="121" customWidth="1"/>
    <col min="15623" max="15623" width="6.6640625" style="121" customWidth="1"/>
    <col min="15624" max="15624" width="6.88671875" style="121" customWidth="1"/>
    <col min="15625" max="15625" width="5.33203125" style="121" customWidth="1"/>
    <col min="15626" max="15633" width="5.6640625" style="121" customWidth="1"/>
    <col min="15634" max="15872" width="9.109375" style="121"/>
    <col min="15873" max="15873" width="9" style="121" customWidth="1"/>
    <col min="15874" max="15874" width="36.88671875" style="121" customWidth="1"/>
    <col min="15875" max="15875" width="10.109375" style="121" customWidth="1"/>
    <col min="15876" max="15876" width="7.6640625" style="121" customWidth="1"/>
    <col min="15877" max="15877" width="7.33203125" style="121" customWidth="1"/>
    <col min="15878" max="15878" width="6.5546875" style="121" customWidth="1"/>
    <col min="15879" max="15879" width="6.6640625" style="121" customWidth="1"/>
    <col min="15880" max="15880" width="6.88671875" style="121" customWidth="1"/>
    <col min="15881" max="15881" width="5.33203125" style="121" customWidth="1"/>
    <col min="15882" max="15889" width="5.6640625" style="121" customWidth="1"/>
    <col min="15890" max="16128" width="9.109375" style="121"/>
    <col min="16129" max="16129" width="9" style="121" customWidth="1"/>
    <col min="16130" max="16130" width="36.88671875" style="121" customWidth="1"/>
    <col min="16131" max="16131" width="10.109375" style="121" customWidth="1"/>
    <col min="16132" max="16132" width="7.6640625" style="121" customWidth="1"/>
    <col min="16133" max="16133" width="7.33203125" style="121" customWidth="1"/>
    <col min="16134" max="16134" width="6.5546875" style="121" customWidth="1"/>
    <col min="16135" max="16135" width="6.6640625" style="121" customWidth="1"/>
    <col min="16136" max="16136" width="6.88671875" style="121" customWidth="1"/>
    <col min="16137" max="16137" width="5.33203125" style="121" customWidth="1"/>
    <col min="16138" max="16145" width="5.6640625" style="121" customWidth="1"/>
    <col min="16146" max="16384" width="9.109375" style="121"/>
  </cols>
  <sheetData>
    <row r="1" spans="1:20" ht="15.75" customHeight="1" x14ac:dyDescent="0.25">
      <c r="A1" s="423" t="s">
        <v>355</v>
      </c>
      <c r="B1" s="423"/>
      <c r="C1" s="423"/>
      <c r="D1" s="423"/>
      <c r="E1" s="423"/>
      <c r="F1" s="423"/>
      <c r="G1" s="423"/>
      <c r="H1" s="423"/>
      <c r="I1" s="423"/>
      <c r="J1" s="423"/>
      <c r="K1" s="423"/>
      <c r="L1" s="423"/>
      <c r="M1" s="423"/>
      <c r="N1" s="423"/>
      <c r="O1" s="423"/>
      <c r="P1" s="423"/>
      <c r="Q1" s="423"/>
    </row>
    <row r="2" spans="1:20" ht="24.6" customHeight="1" thickBot="1" x14ac:dyDescent="0.3">
      <c r="A2" s="423"/>
      <c r="B2" s="423"/>
      <c r="C2" s="423"/>
      <c r="D2" s="423"/>
      <c r="E2" s="423"/>
      <c r="F2" s="423"/>
      <c r="G2" s="423"/>
      <c r="H2" s="423"/>
      <c r="I2" s="423"/>
      <c r="J2" s="423"/>
      <c r="K2" s="423"/>
      <c r="L2" s="423"/>
      <c r="M2" s="423"/>
      <c r="N2" s="423"/>
      <c r="O2" s="423"/>
      <c r="P2" s="423"/>
      <c r="Q2" s="423"/>
      <c r="R2" s="122"/>
      <c r="S2" s="122"/>
      <c r="T2" s="122"/>
    </row>
    <row r="3" spans="1:20" ht="14.4" customHeight="1" x14ac:dyDescent="0.25">
      <c r="A3" s="424" t="s">
        <v>43</v>
      </c>
      <c r="B3" s="427" t="s">
        <v>142</v>
      </c>
      <c r="C3" s="430" t="s">
        <v>264</v>
      </c>
      <c r="D3" s="433" t="s">
        <v>44</v>
      </c>
      <c r="E3" s="434"/>
      <c r="F3" s="434"/>
      <c r="G3" s="434"/>
      <c r="H3" s="434"/>
      <c r="I3" s="435"/>
      <c r="J3" s="438" t="s">
        <v>265</v>
      </c>
      <c r="K3" s="439"/>
      <c r="L3" s="439"/>
      <c r="M3" s="439"/>
      <c r="N3" s="439"/>
      <c r="O3" s="439"/>
      <c r="P3" s="439"/>
      <c r="Q3" s="440"/>
    </row>
    <row r="4" spans="1:20" ht="16.5" customHeight="1" thickBot="1" x14ac:dyDescent="0.3">
      <c r="A4" s="425"/>
      <c r="B4" s="428"/>
      <c r="C4" s="431"/>
      <c r="D4" s="436"/>
      <c r="E4" s="419"/>
      <c r="F4" s="419"/>
      <c r="G4" s="419"/>
      <c r="H4" s="419"/>
      <c r="I4" s="437"/>
      <c r="J4" s="441"/>
      <c r="K4" s="442"/>
      <c r="L4" s="442"/>
      <c r="M4" s="442"/>
      <c r="N4" s="442"/>
      <c r="O4" s="442"/>
      <c r="P4" s="442"/>
      <c r="Q4" s="443"/>
    </row>
    <row r="5" spans="1:20" ht="14.25" customHeight="1" thickBot="1" x14ac:dyDescent="0.3">
      <c r="A5" s="425"/>
      <c r="B5" s="428"/>
      <c r="C5" s="431"/>
      <c r="D5" s="444" t="s">
        <v>45</v>
      </c>
      <c r="E5" s="447" t="s">
        <v>266</v>
      </c>
      <c r="F5" s="450" t="s">
        <v>47</v>
      </c>
      <c r="G5" s="451"/>
      <c r="H5" s="451"/>
      <c r="I5" s="452"/>
      <c r="J5" s="453" t="s">
        <v>48</v>
      </c>
      <c r="K5" s="454"/>
      <c r="L5" s="454" t="s">
        <v>49</v>
      </c>
      <c r="M5" s="454"/>
      <c r="N5" s="454" t="s">
        <v>50</v>
      </c>
      <c r="O5" s="454"/>
      <c r="P5" s="454" t="s">
        <v>120</v>
      </c>
      <c r="Q5" s="455"/>
    </row>
    <row r="6" spans="1:20" ht="15" customHeight="1" thickBot="1" x14ac:dyDescent="0.3">
      <c r="A6" s="425"/>
      <c r="B6" s="428"/>
      <c r="C6" s="431"/>
      <c r="D6" s="445"/>
      <c r="E6" s="448"/>
      <c r="F6" s="383" t="s">
        <v>46</v>
      </c>
      <c r="G6" s="453" t="s">
        <v>267</v>
      </c>
      <c r="H6" s="454"/>
      <c r="I6" s="455"/>
      <c r="J6" s="458" t="s">
        <v>395</v>
      </c>
      <c r="K6" s="408" t="s">
        <v>397</v>
      </c>
      <c r="L6" s="408" t="s">
        <v>400</v>
      </c>
      <c r="M6" s="408" t="s">
        <v>398</v>
      </c>
      <c r="N6" s="408" t="s">
        <v>401</v>
      </c>
      <c r="O6" s="408" t="s">
        <v>399</v>
      </c>
      <c r="P6" s="408" t="s">
        <v>402</v>
      </c>
      <c r="Q6" s="411" t="s">
        <v>396</v>
      </c>
    </row>
    <row r="7" spans="1:20" ht="12.75" customHeight="1" x14ac:dyDescent="0.25">
      <c r="A7" s="425"/>
      <c r="B7" s="428"/>
      <c r="C7" s="431"/>
      <c r="D7" s="445"/>
      <c r="E7" s="448"/>
      <c r="F7" s="456"/>
      <c r="G7" s="414" t="s">
        <v>268</v>
      </c>
      <c r="H7" s="417" t="s">
        <v>269</v>
      </c>
      <c r="I7" s="420" t="s">
        <v>270</v>
      </c>
      <c r="J7" s="459"/>
      <c r="K7" s="409"/>
      <c r="L7" s="409"/>
      <c r="M7" s="409"/>
      <c r="N7" s="409"/>
      <c r="O7" s="409"/>
      <c r="P7" s="409"/>
      <c r="Q7" s="412"/>
    </row>
    <row r="8" spans="1:20" ht="12.75" customHeight="1" x14ac:dyDescent="0.25">
      <c r="A8" s="425"/>
      <c r="B8" s="428"/>
      <c r="C8" s="431"/>
      <c r="D8" s="445"/>
      <c r="E8" s="448"/>
      <c r="F8" s="456"/>
      <c r="G8" s="415"/>
      <c r="H8" s="418"/>
      <c r="I8" s="421"/>
      <c r="J8" s="459"/>
      <c r="K8" s="409"/>
      <c r="L8" s="409"/>
      <c r="M8" s="409"/>
      <c r="N8" s="409"/>
      <c r="O8" s="409"/>
      <c r="P8" s="409"/>
      <c r="Q8" s="412"/>
    </row>
    <row r="9" spans="1:20" ht="12.75" customHeight="1" x14ac:dyDescent="0.25">
      <c r="A9" s="425"/>
      <c r="B9" s="428"/>
      <c r="C9" s="431"/>
      <c r="D9" s="445"/>
      <c r="E9" s="448"/>
      <c r="F9" s="456"/>
      <c r="G9" s="415"/>
      <c r="H9" s="418"/>
      <c r="I9" s="421"/>
      <c r="J9" s="459"/>
      <c r="K9" s="409"/>
      <c r="L9" s="409"/>
      <c r="M9" s="409"/>
      <c r="N9" s="409"/>
      <c r="O9" s="409"/>
      <c r="P9" s="409"/>
      <c r="Q9" s="412"/>
    </row>
    <row r="10" spans="1:20" ht="12.75" customHeight="1" x14ac:dyDescent="0.25">
      <c r="A10" s="425"/>
      <c r="B10" s="428"/>
      <c r="C10" s="431"/>
      <c r="D10" s="445"/>
      <c r="E10" s="448"/>
      <c r="F10" s="456"/>
      <c r="G10" s="415"/>
      <c r="H10" s="418"/>
      <c r="I10" s="421"/>
      <c r="J10" s="459"/>
      <c r="K10" s="409"/>
      <c r="L10" s="409"/>
      <c r="M10" s="409"/>
      <c r="N10" s="409"/>
      <c r="O10" s="409"/>
      <c r="P10" s="409"/>
      <c r="Q10" s="412"/>
    </row>
    <row r="11" spans="1:20" ht="12.75" customHeight="1" x14ac:dyDescent="0.25">
      <c r="A11" s="425"/>
      <c r="B11" s="428"/>
      <c r="C11" s="431"/>
      <c r="D11" s="445"/>
      <c r="E11" s="448"/>
      <c r="F11" s="456"/>
      <c r="G11" s="415"/>
      <c r="H11" s="418"/>
      <c r="I11" s="421"/>
      <c r="J11" s="459"/>
      <c r="K11" s="409"/>
      <c r="L11" s="409"/>
      <c r="M11" s="409"/>
      <c r="N11" s="409"/>
      <c r="O11" s="409"/>
      <c r="P11" s="409"/>
      <c r="Q11" s="412"/>
    </row>
    <row r="12" spans="1:20" ht="12.75" customHeight="1" x14ac:dyDescent="0.25">
      <c r="A12" s="425"/>
      <c r="B12" s="428"/>
      <c r="C12" s="431"/>
      <c r="D12" s="445"/>
      <c r="E12" s="448"/>
      <c r="F12" s="456"/>
      <c r="G12" s="415"/>
      <c r="H12" s="418"/>
      <c r="I12" s="421"/>
      <c r="J12" s="459"/>
      <c r="K12" s="409"/>
      <c r="L12" s="409"/>
      <c r="M12" s="409"/>
      <c r="N12" s="409"/>
      <c r="O12" s="409"/>
      <c r="P12" s="409"/>
      <c r="Q12" s="412"/>
    </row>
    <row r="13" spans="1:20" ht="22.95" customHeight="1" thickBot="1" x14ac:dyDescent="0.3">
      <c r="A13" s="426"/>
      <c r="B13" s="429"/>
      <c r="C13" s="432"/>
      <c r="D13" s="446"/>
      <c r="E13" s="449"/>
      <c r="F13" s="457"/>
      <c r="G13" s="416"/>
      <c r="H13" s="419"/>
      <c r="I13" s="422"/>
      <c r="J13" s="460"/>
      <c r="K13" s="410"/>
      <c r="L13" s="410"/>
      <c r="M13" s="410"/>
      <c r="N13" s="410"/>
      <c r="O13" s="410"/>
      <c r="P13" s="410"/>
      <c r="Q13" s="413"/>
    </row>
    <row r="14" spans="1:20" s="96" customFormat="1" ht="15" customHeight="1" thickBot="1" x14ac:dyDescent="0.3">
      <c r="A14" s="169">
        <v>1</v>
      </c>
      <c r="B14" s="210">
        <v>2</v>
      </c>
      <c r="C14" s="169">
        <v>3</v>
      </c>
      <c r="D14" s="162">
        <v>4</v>
      </c>
      <c r="E14" s="198">
        <v>5</v>
      </c>
      <c r="F14" s="162">
        <v>6</v>
      </c>
      <c r="G14" s="153">
        <v>7</v>
      </c>
      <c r="H14" s="133">
        <v>8</v>
      </c>
      <c r="I14" s="144">
        <v>9</v>
      </c>
      <c r="J14" s="187">
        <v>10</v>
      </c>
      <c r="K14" s="133">
        <v>11</v>
      </c>
      <c r="L14" s="133">
        <v>12</v>
      </c>
      <c r="M14" s="133">
        <v>13</v>
      </c>
      <c r="N14" s="133">
        <v>14</v>
      </c>
      <c r="O14" s="133">
        <v>15</v>
      </c>
      <c r="P14" s="133">
        <v>16</v>
      </c>
      <c r="Q14" s="134">
        <v>17</v>
      </c>
    </row>
    <row r="15" spans="1:20" s="96" customFormat="1" ht="10.5" hidden="1" customHeight="1" x14ac:dyDescent="0.25">
      <c r="A15" s="224"/>
      <c r="B15" s="211"/>
      <c r="C15" s="170"/>
      <c r="D15" s="248"/>
      <c r="E15" s="199"/>
      <c r="F15" s="163"/>
      <c r="G15" s="154"/>
      <c r="H15" s="93"/>
      <c r="I15" s="145"/>
      <c r="J15" s="188"/>
      <c r="K15" s="93"/>
      <c r="L15" s="93"/>
      <c r="M15" s="93"/>
      <c r="N15" s="93"/>
      <c r="O15" s="93"/>
      <c r="P15" s="93"/>
      <c r="Q15" s="132"/>
    </row>
    <row r="16" spans="1:20" s="96" customFormat="1" ht="13.5" hidden="1" customHeight="1" x14ac:dyDescent="0.25">
      <c r="A16" s="225" t="s">
        <v>271</v>
      </c>
      <c r="B16" s="212" t="s">
        <v>272</v>
      </c>
      <c r="C16" s="171"/>
      <c r="D16" s="249">
        <f t="shared" ref="D16:D28" si="0">SUM(E16:F16)</f>
        <v>0</v>
      </c>
      <c r="E16" s="200">
        <f>SUM(E17+E29)</f>
        <v>0</v>
      </c>
      <c r="F16" s="164">
        <f>SUM(F17+F29)</f>
        <v>0</v>
      </c>
      <c r="G16" s="155">
        <f>SUM(G17+G29)</f>
        <v>0</v>
      </c>
      <c r="H16" s="91">
        <f>SUM(H17+H29)</f>
        <v>0</v>
      </c>
      <c r="I16" s="146"/>
      <c r="J16" s="189">
        <f>SUM(J17+J29)</f>
        <v>0</v>
      </c>
      <c r="K16" s="91">
        <f>SUM(K17+K29)</f>
        <v>0</v>
      </c>
      <c r="L16" s="91">
        <f t="shared" ref="L16:Q16" si="1">SUM(L17+L29)</f>
        <v>0</v>
      </c>
      <c r="M16" s="91">
        <f t="shared" si="1"/>
        <v>0</v>
      </c>
      <c r="N16" s="91">
        <f t="shared" si="1"/>
        <v>0</v>
      </c>
      <c r="O16" s="91">
        <f t="shared" si="1"/>
        <v>0</v>
      </c>
      <c r="P16" s="91">
        <f t="shared" si="1"/>
        <v>0</v>
      </c>
      <c r="Q16" s="130">
        <f t="shared" si="1"/>
        <v>0</v>
      </c>
    </row>
    <row r="17" spans="1:17" s="96" customFormat="1" ht="25.5" hidden="1" customHeight="1" x14ac:dyDescent="0.25">
      <c r="A17" s="225" t="s">
        <v>273</v>
      </c>
      <c r="B17" s="213" t="s">
        <v>274</v>
      </c>
      <c r="C17" s="171"/>
      <c r="D17" s="249">
        <f>SUM(E17:F17)</f>
        <v>0</v>
      </c>
      <c r="E17" s="200">
        <f>SUM(E18:E28)</f>
        <v>0</v>
      </c>
      <c r="F17" s="164">
        <f>SUM(F18:F28)</f>
        <v>0</v>
      </c>
      <c r="G17" s="155">
        <f>SUM(G18:G28)</f>
        <v>0</v>
      </c>
      <c r="H17" s="91">
        <f>SUM(H18:H28)</f>
        <v>0</v>
      </c>
      <c r="I17" s="146"/>
      <c r="J17" s="189">
        <f>SUM(J18:J28)</f>
        <v>0</v>
      </c>
      <c r="K17" s="91">
        <f>SUM(K18:K28)</f>
        <v>0</v>
      </c>
      <c r="L17" s="91"/>
      <c r="M17" s="91"/>
      <c r="N17" s="91"/>
      <c r="O17" s="91"/>
      <c r="P17" s="91"/>
      <c r="Q17" s="130"/>
    </row>
    <row r="18" spans="1:17" s="96" customFormat="1" ht="12.75" hidden="1" customHeight="1" x14ac:dyDescent="0.25">
      <c r="A18" s="225" t="s">
        <v>275</v>
      </c>
      <c r="B18" s="214" t="s">
        <v>276</v>
      </c>
      <c r="C18" s="171"/>
      <c r="D18" s="249">
        <f t="shared" si="0"/>
        <v>0</v>
      </c>
      <c r="E18" s="200"/>
      <c r="F18" s="164"/>
      <c r="G18" s="155"/>
      <c r="H18" s="91"/>
      <c r="I18" s="146"/>
      <c r="J18" s="189"/>
      <c r="K18" s="91"/>
      <c r="L18" s="91"/>
      <c r="M18" s="91"/>
      <c r="N18" s="91"/>
      <c r="O18" s="91"/>
      <c r="P18" s="91"/>
      <c r="Q18" s="130"/>
    </row>
    <row r="19" spans="1:17" s="96" customFormat="1" ht="12.75" hidden="1" customHeight="1" x14ac:dyDescent="0.25">
      <c r="A19" s="225" t="s">
        <v>277</v>
      </c>
      <c r="B19" s="214" t="s">
        <v>71</v>
      </c>
      <c r="C19" s="171"/>
      <c r="D19" s="249">
        <f t="shared" si="0"/>
        <v>0</v>
      </c>
      <c r="E19" s="200"/>
      <c r="F19" s="164"/>
      <c r="G19" s="155"/>
      <c r="H19" s="91"/>
      <c r="I19" s="146"/>
      <c r="J19" s="189"/>
      <c r="K19" s="91"/>
      <c r="L19" s="91"/>
      <c r="M19" s="91"/>
      <c r="N19" s="91"/>
      <c r="O19" s="91"/>
      <c r="P19" s="91"/>
      <c r="Q19" s="130"/>
    </row>
    <row r="20" spans="1:17" s="96" customFormat="1" ht="12.75" hidden="1" customHeight="1" x14ac:dyDescent="0.25">
      <c r="A20" s="225" t="s">
        <v>278</v>
      </c>
      <c r="B20" s="214" t="s">
        <v>70</v>
      </c>
      <c r="C20" s="171"/>
      <c r="D20" s="249">
        <f t="shared" si="0"/>
        <v>0</v>
      </c>
      <c r="E20" s="200"/>
      <c r="F20" s="164"/>
      <c r="G20" s="155"/>
      <c r="H20" s="91"/>
      <c r="I20" s="146"/>
      <c r="J20" s="189"/>
      <c r="K20" s="91"/>
      <c r="L20" s="91"/>
      <c r="M20" s="91"/>
      <c r="N20" s="91"/>
      <c r="O20" s="91"/>
      <c r="P20" s="91"/>
      <c r="Q20" s="130"/>
    </row>
    <row r="21" spans="1:17" s="96" customFormat="1" ht="12.75" hidden="1" customHeight="1" x14ac:dyDescent="0.25">
      <c r="A21" s="225" t="s">
        <v>279</v>
      </c>
      <c r="B21" s="215" t="s">
        <v>72</v>
      </c>
      <c r="C21" s="171"/>
      <c r="D21" s="249">
        <f t="shared" si="0"/>
        <v>0</v>
      </c>
      <c r="E21" s="200"/>
      <c r="F21" s="164"/>
      <c r="G21" s="155"/>
      <c r="H21" s="91"/>
      <c r="I21" s="146"/>
      <c r="J21" s="189"/>
      <c r="K21" s="91"/>
      <c r="L21" s="91"/>
      <c r="M21" s="91"/>
      <c r="N21" s="91"/>
      <c r="O21" s="91"/>
      <c r="P21" s="91"/>
      <c r="Q21" s="130"/>
    </row>
    <row r="22" spans="1:17" s="96" customFormat="1" ht="12.75" hidden="1" customHeight="1" x14ac:dyDescent="0.25">
      <c r="A22" s="225" t="s">
        <v>280</v>
      </c>
      <c r="B22" s="215" t="s">
        <v>281</v>
      </c>
      <c r="C22" s="171"/>
      <c r="D22" s="249">
        <f t="shared" si="0"/>
        <v>0</v>
      </c>
      <c r="E22" s="200"/>
      <c r="F22" s="164"/>
      <c r="G22" s="155"/>
      <c r="H22" s="91"/>
      <c r="I22" s="146"/>
      <c r="J22" s="189"/>
      <c r="K22" s="91"/>
      <c r="L22" s="91"/>
      <c r="M22" s="91"/>
      <c r="N22" s="91"/>
      <c r="O22" s="91"/>
      <c r="P22" s="91"/>
      <c r="Q22" s="130"/>
    </row>
    <row r="23" spans="1:17" s="96" customFormat="1" ht="12.75" hidden="1" customHeight="1" x14ac:dyDescent="0.25">
      <c r="A23" s="225" t="s">
        <v>282</v>
      </c>
      <c r="B23" s="215" t="s">
        <v>283</v>
      </c>
      <c r="C23" s="171"/>
      <c r="D23" s="249">
        <f t="shared" si="0"/>
        <v>0</v>
      </c>
      <c r="E23" s="200"/>
      <c r="F23" s="164"/>
      <c r="G23" s="155"/>
      <c r="H23" s="91"/>
      <c r="I23" s="146"/>
      <c r="J23" s="189"/>
      <c r="K23" s="91"/>
      <c r="L23" s="91"/>
      <c r="M23" s="91"/>
      <c r="N23" s="91"/>
      <c r="O23" s="91"/>
      <c r="P23" s="91"/>
      <c r="Q23" s="130"/>
    </row>
    <row r="24" spans="1:17" s="96" customFormat="1" ht="14.25" hidden="1" customHeight="1" x14ac:dyDescent="0.25">
      <c r="A24" s="225" t="s">
        <v>284</v>
      </c>
      <c r="B24" s="214" t="s">
        <v>285</v>
      </c>
      <c r="C24" s="171"/>
      <c r="D24" s="249">
        <f t="shared" si="0"/>
        <v>0</v>
      </c>
      <c r="E24" s="200"/>
      <c r="F24" s="164"/>
      <c r="G24" s="155"/>
      <c r="H24" s="91"/>
      <c r="I24" s="146"/>
      <c r="J24" s="189"/>
      <c r="K24" s="91"/>
      <c r="L24" s="91"/>
      <c r="M24" s="91"/>
      <c r="N24" s="91"/>
      <c r="O24" s="91"/>
      <c r="P24" s="91"/>
      <c r="Q24" s="130"/>
    </row>
    <row r="25" spans="1:17" s="96" customFormat="1" ht="12.75" hidden="1" customHeight="1" x14ac:dyDescent="0.25">
      <c r="A25" s="225" t="s">
        <v>286</v>
      </c>
      <c r="B25" s="216" t="s">
        <v>287</v>
      </c>
      <c r="C25" s="171"/>
      <c r="D25" s="249">
        <f>SUM(E25:F25)</f>
        <v>0</v>
      </c>
      <c r="E25" s="200"/>
      <c r="F25" s="164"/>
      <c r="G25" s="155"/>
      <c r="H25" s="91"/>
      <c r="I25" s="146"/>
      <c r="J25" s="189"/>
      <c r="K25" s="91"/>
      <c r="L25" s="91"/>
      <c r="M25" s="91"/>
      <c r="N25" s="91"/>
      <c r="O25" s="91"/>
      <c r="P25" s="91"/>
      <c r="Q25" s="130"/>
    </row>
    <row r="26" spans="1:17" s="96" customFormat="1" ht="13.5" hidden="1" customHeight="1" x14ac:dyDescent="0.25">
      <c r="A26" s="225" t="s">
        <v>288</v>
      </c>
      <c r="B26" s="216" t="s">
        <v>289</v>
      </c>
      <c r="C26" s="171"/>
      <c r="D26" s="249">
        <f>SUM(E26:F26)</f>
        <v>0</v>
      </c>
      <c r="E26" s="200"/>
      <c r="F26" s="164"/>
      <c r="G26" s="155"/>
      <c r="H26" s="91"/>
      <c r="I26" s="146"/>
      <c r="J26" s="189"/>
      <c r="K26" s="91"/>
      <c r="L26" s="91"/>
      <c r="M26" s="91"/>
      <c r="N26" s="91"/>
      <c r="O26" s="91"/>
      <c r="P26" s="91"/>
      <c r="Q26" s="130"/>
    </row>
    <row r="27" spans="1:17" s="96" customFormat="1" ht="13.5" hidden="1" customHeight="1" x14ac:dyDescent="0.25">
      <c r="A27" s="225" t="s">
        <v>290</v>
      </c>
      <c r="B27" s="216" t="s">
        <v>291</v>
      </c>
      <c r="C27" s="171"/>
      <c r="D27" s="249">
        <f>SUM(E27:F27)</f>
        <v>0</v>
      </c>
      <c r="E27" s="200"/>
      <c r="F27" s="164"/>
      <c r="G27" s="155"/>
      <c r="H27" s="91"/>
      <c r="I27" s="146"/>
      <c r="J27" s="189"/>
      <c r="K27" s="91"/>
      <c r="L27" s="91"/>
      <c r="M27" s="91"/>
      <c r="N27" s="91"/>
      <c r="O27" s="91"/>
      <c r="P27" s="91"/>
      <c r="Q27" s="130"/>
    </row>
    <row r="28" spans="1:17" s="96" customFormat="1" ht="27" hidden="1" customHeight="1" x14ac:dyDescent="0.25">
      <c r="A28" s="225" t="s">
        <v>292</v>
      </c>
      <c r="B28" s="217" t="s">
        <v>293</v>
      </c>
      <c r="C28" s="171"/>
      <c r="D28" s="249">
        <f t="shared" si="0"/>
        <v>0</v>
      </c>
      <c r="E28" s="200"/>
      <c r="F28" s="164"/>
      <c r="G28" s="155"/>
      <c r="H28" s="91"/>
      <c r="I28" s="146"/>
      <c r="J28" s="189"/>
      <c r="K28" s="91"/>
      <c r="L28" s="91"/>
      <c r="M28" s="91"/>
      <c r="N28" s="91"/>
      <c r="O28" s="91"/>
      <c r="P28" s="91"/>
      <c r="Q28" s="130"/>
    </row>
    <row r="29" spans="1:17" s="96" customFormat="1" ht="39.75" hidden="1" customHeight="1" x14ac:dyDescent="0.25">
      <c r="A29" s="225" t="s">
        <v>294</v>
      </c>
      <c r="B29" s="213" t="s">
        <v>295</v>
      </c>
      <c r="C29" s="171"/>
      <c r="D29" s="249">
        <f>SUM(D30:D32)</f>
        <v>0</v>
      </c>
      <c r="E29" s="200"/>
      <c r="F29" s="164"/>
      <c r="G29" s="155"/>
      <c r="H29" s="91"/>
      <c r="I29" s="146"/>
      <c r="J29" s="189"/>
      <c r="K29" s="91"/>
      <c r="L29" s="91"/>
      <c r="M29" s="91"/>
      <c r="N29" s="91"/>
      <c r="O29" s="91"/>
      <c r="P29" s="91"/>
      <c r="Q29" s="130"/>
    </row>
    <row r="30" spans="1:17" s="96" customFormat="1" ht="26.25" hidden="1" customHeight="1" x14ac:dyDescent="0.25">
      <c r="A30" s="225" t="s">
        <v>296</v>
      </c>
      <c r="B30" s="214" t="s">
        <v>297</v>
      </c>
      <c r="C30" s="171"/>
      <c r="D30" s="249">
        <f>SUM(E30:F30)</f>
        <v>0</v>
      </c>
      <c r="E30" s="200"/>
      <c r="F30" s="164"/>
      <c r="G30" s="155"/>
      <c r="H30" s="91"/>
      <c r="I30" s="146"/>
      <c r="J30" s="189"/>
      <c r="K30" s="91"/>
      <c r="L30" s="91"/>
      <c r="M30" s="91"/>
      <c r="N30" s="91"/>
      <c r="O30" s="91"/>
      <c r="P30" s="91"/>
      <c r="Q30" s="130"/>
    </row>
    <row r="31" spans="1:17" s="96" customFormat="1" ht="12.75" hidden="1" customHeight="1" x14ac:dyDescent="0.25">
      <c r="A31" s="225" t="s">
        <v>298</v>
      </c>
      <c r="B31" s="214" t="s">
        <v>299</v>
      </c>
      <c r="C31" s="171"/>
      <c r="D31" s="249">
        <f>SUM(E31:F31)</f>
        <v>0</v>
      </c>
      <c r="E31" s="200"/>
      <c r="F31" s="164"/>
      <c r="G31" s="155"/>
      <c r="H31" s="91"/>
      <c r="I31" s="146"/>
      <c r="J31" s="189"/>
      <c r="K31" s="91"/>
      <c r="L31" s="91"/>
      <c r="M31" s="91"/>
      <c r="N31" s="91"/>
      <c r="O31" s="91"/>
      <c r="P31" s="91"/>
      <c r="Q31" s="130"/>
    </row>
    <row r="32" spans="1:17" s="96" customFormat="1" ht="15.75" hidden="1" customHeight="1" thickBot="1" x14ac:dyDescent="0.3">
      <c r="A32" s="226" t="s">
        <v>300</v>
      </c>
      <c r="B32" s="218" t="s">
        <v>301</v>
      </c>
      <c r="C32" s="172"/>
      <c r="D32" s="250">
        <f>SUM(E32:F32)</f>
        <v>0</v>
      </c>
      <c r="E32" s="201"/>
      <c r="F32" s="165"/>
      <c r="G32" s="156"/>
      <c r="H32" s="94"/>
      <c r="I32" s="147"/>
      <c r="J32" s="190"/>
      <c r="K32" s="94"/>
      <c r="L32" s="94"/>
      <c r="M32" s="94"/>
      <c r="N32" s="94"/>
      <c r="O32" s="94"/>
      <c r="P32" s="94"/>
      <c r="Q32" s="95"/>
    </row>
    <row r="33" spans="1:17" ht="21.75" customHeight="1" thickBot="1" x14ac:dyDescent="0.3">
      <c r="A33" s="89"/>
      <c r="B33" s="219" t="s">
        <v>302</v>
      </c>
      <c r="C33" s="173"/>
      <c r="D33" s="92">
        <f>D34+D39+D43</f>
        <v>4481.5</v>
      </c>
      <c r="E33" s="202">
        <f>SUM(E34+E39+E43)</f>
        <v>3841.5</v>
      </c>
      <c r="F33" s="92">
        <f>SUM(G33:I33)</f>
        <v>640</v>
      </c>
      <c r="G33" s="191">
        <f>SUM(G34+G39+G43)</f>
        <v>413</v>
      </c>
      <c r="H33" s="90">
        <f>SUM(H34+H39+H43)</f>
        <v>227</v>
      </c>
      <c r="I33" s="135">
        <f>SUM(I34+I39+I43)</f>
        <v>0</v>
      </c>
      <c r="J33" s="157">
        <f>J34+J43+J39</f>
        <v>80</v>
      </c>
      <c r="K33" s="90">
        <f t="shared" ref="K33:Q33" si="2">K34+K43+K39</f>
        <v>80</v>
      </c>
      <c r="L33" s="90">
        <f t="shared" si="2"/>
        <v>80</v>
      </c>
      <c r="M33" s="90">
        <f t="shared" si="2"/>
        <v>80</v>
      </c>
      <c r="N33" s="90">
        <f t="shared" si="2"/>
        <v>80</v>
      </c>
      <c r="O33" s="90">
        <f t="shared" si="2"/>
        <v>80</v>
      </c>
      <c r="P33" s="90">
        <f t="shared" si="2"/>
        <v>80</v>
      </c>
      <c r="Q33" s="135">
        <f t="shared" si="2"/>
        <v>80</v>
      </c>
    </row>
    <row r="34" spans="1:17" ht="27" customHeight="1" thickBot="1" x14ac:dyDescent="0.3">
      <c r="A34" s="89" t="s">
        <v>51</v>
      </c>
      <c r="B34" s="261" t="s">
        <v>221</v>
      </c>
      <c r="C34" s="174"/>
      <c r="D34" s="285">
        <f>SUM(E34:F34)</f>
        <v>642</v>
      </c>
      <c r="E34" s="148">
        <f>SUM(E35:E38)</f>
        <v>578</v>
      </c>
      <c r="F34" s="92">
        <f t="shared" ref="F34:Q34" si="3">SUM(F35:F38)</f>
        <v>64</v>
      </c>
      <c r="G34" s="191">
        <f t="shared" si="3"/>
        <v>48</v>
      </c>
      <c r="H34" s="90">
        <f t="shared" si="3"/>
        <v>16</v>
      </c>
      <c r="I34" s="135">
        <f t="shared" si="3"/>
        <v>0</v>
      </c>
      <c r="J34" s="157">
        <f t="shared" si="3"/>
        <v>22</v>
      </c>
      <c r="K34" s="90">
        <f t="shared" si="3"/>
        <v>18</v>
      </c>
      <c r="L34" s="90">
        <f t="shared" si="3"/>
        <v>4</v>
      </c>
      <c r="M34" s="90">
        <f t="shared" si="3"/>
        <v>4</v>
      </c>
      <c r="N34" s="90">
        <f t="shared" si="3"/>
        <v>4</v>
      </c>
      <c r="O34" s="90">
        <f t="shared" si="3"/>
        <v>4</v>
      </c>
      <c r="P34" s="90">
        <f t="shared" si="3"/>
        <v>4</v>
      </c>
      <c r="Q34" s="135">
        <f t="shared" si="3"/>
        <v>4</v>
      </c>
    </row>
    <row r="35" spans="1:17" ht="15" customHeight="1" x14ac:dyDescent="0.25">
      <c r="A35" s="227" t="s">
        <v>52</v>
      </c>
      <c r="B35" s="287" t="s">
        <v>69</v>
      </c>
      <c r="C35" s="105" t="s">
        <v>326</v>
      </c>
      <c r="D35" s="179">
        <v>52</v>
      </c>
      <c r="E35" s="106">
        <f>D35-F35</f>
        <v>38</v>
      </c>
      <c r="F35" s="273">
        <f>J35+K35+L35+M35+N35+O35+P35+Q35</f>
        <v>14</v>
      </c>
      <c r="G35" s="262">
        <f t="shared" ref="G35:G38" si="4">F35-H35</f>
        <v>14</v>
      </c>
      <c r="H35" s="263"/>
      <c r="I35" s="264"/>
      <c r="J35" s="237">
        <v>7</v>
      </c>
      <c r="K35" s="97">
        <v>7</v>
      </c>
      <c r="L35" s="97"/>
      <c r="M35" s="97"/>
      <c r="N35" s="97"/>
      <c r="O35" s="97"/>
      <c r="P35" s="97"/>
      <c r="Q35" s="98"/>
    </row>
    <row r="36" spans="1:17" ht="15" customHeight="1" x14ac:dyDescent="0.25">
      <c r="A36" s="228" t="s">
        <v>53</v>
      </c>
      <c r="B36" s="215" t="s">
        <v>70</v>
      </c>
      <c r="C36" s="175" t="s">
        <v>326</v>
      </c>
      <c r="D36" s="180">
        <v>52</v>
      </c>
      <c r="E36" s="106">
        <f t="shared" ref="E36:E38" si="5">D36-F36</f>
        <v>38</v>
      </c>
      <c r="F36" s="273">
        <f t="shared" ref="F36:F38" si="6">J36+K36+L36+M36+N36+O36+P36+Q36</f>
        <v>14</v>
      </c>
      <c r="G36" s="240">
        <f t="shared" si="4"/>
        <v>14</v>
      </c>
      <c r="H36" s="104"/>
      <c r="I36" s="241"/>
      <c r="J36" s="238">
        <v>7</v>
      </c>
      <c r="K36" s="100">
        <v>7</v>
      </c>
      <c r="L36" s="100"/>
      <c r="M36" s="100"/>
      <c r="N36" s="100"/>
      <c r="O36" s="100"/>
      <c r="P36" s="100"/>
      <c r="Q36" s="101"/>
    </row>
    <row r="37" spans="1:17" ht="15" customHeight="1" x14ac:dyDescent="0.25">
      <c r="A37" s="228" t="s">
        <v>54</v>
      </c>
      <c r="B37" s="215" t="s">
        <v>71</v>
      </c>
      <c r="C37" s="175" t="s">
        <v>327</v>
      </c>
      <c r="D37" s="180">
        <v>206</v>
      </c>
      <c r="E37" s="106">
        <f t="shared" si="5"/>
        <v>174</v>
      </c>
      <c r="F37" s="273">
        <f t="shared" si="6"/>
        <v>32</v>
      </c>
      <c r="G37" s="240">
        <f>F37-H37</f>
        <v>16</v>
      </c>
      <c r="H37" s="104">
        <v>16</v>
      </c>
      <c r="I37" s="241"/>
      <c r="J37" s="238">
        <v>4</v>
      </c>
      <c r="K37" s="100">
        <v>4</v>
      </c>
      <c r="L37" s="100">
        <v>4</v>
      </c>
      <c r="M37" s="100">
        <v>4</v>
      </c>
      <c r="N37" s="100">
        <v>4</v>
      </c>
      <c r="O37" s="100">
        <v>4</v>
      </c>
      <c r="P37" s="100">
        <v>4</v>
      </c>
      <c r="Q37" s="101">
        <v>4</v>
      </c>
    </row>
    <row r="38" spans="1:17" ht="15" customHeight="1" thickBot="1" x14ac:dyDescent="0.3">
      <c r="A38" s="229" t="s">
        <v>55</v>
      </c>
      <c r="B38" s="288" t="s">
        <v>72</v>
      </c>
      <c r="C38" s="176" t="s">
        <v>328</v>
      </c>
      <c r="D38" s="181">
        <v>332</v>
      </c>
      <c r="E38" s="106">
        <f t="shared" si="5"/>
        <v>328</v>
      </c>
      <c r="F38" s="273">
        <f t="shared" si="6"/>
        <v>4</v>
      </c>
      <c r="G38" s="244">
        <f t="shared" si="4"/>
        <v>4</v>
      </c>
      <c r="H38" s="245"/>
      <c r="I38" s="246"/>
      <c r="J38" s="239">
        <v>4</v>
      </c>
      <c r="K38" s="102"/>
      <c r="L38" s="102"/>
      <c r="M38" s="102"/>
      <c r="N38" s="102"/>
      <c r="O38" s="102"/>
      <c r="P38" s="102"/>
      <c r="Q38" s="103"/>
    </row>
    <row r="39" spans="1:17" s="123" customFormat="1" ht="26.4" customHeight="1" thickBot="1" x14ac:dyDescent="0.3">
      <c r="A39" s="89" t="s">
        <v>56</v>
      </c>
      <c r="B39" s="261" t="s">
        <v>303</v>
      </c>
      <c r="C39" s="177"/>
      <c r="D39" s="267">
        <f>D40+D41+D42</f>
        <v>198</v>
      </c>
      <c r="E39" s="268">
        <f t="shared" ref="E39:Q39" si="7">E40+E41+E42</f>
        <v>139</v>
      </c>
      <c r="F39" s="267">
        <f t="shared" si="7"/>
        <v>59</v>
      </c>
      <c r="G39" s="191">
        <f t="shared" si="7"/>
        <v>33</v>
      </c>
      <c r="H39" s="90">
        <f t="shared" si="7"/>
        <v>26</v>
      </c>
      <c r="I39" s="135">
        <f t="shared" si="7"/>
        <v>0</v>
      </c>
      <c r="J39" s="157">
        <f t="shared" si="7"/>
        <v>20</v>
      </c>
      <c r="K39" s="90">
        <f t="shared" si="7"/>
        <v>17</v>
      </c>
      <c r="L39" s="90">
        <f t="shared" si="7"/>
        <v>0</v>
      </c>
      <c r="M39" s="90">
        <f t="shared" si="7"/>
        <v>0</v>
      </c>
      <c r="N39" s="90">
        <f t="shared" si="7"/>
        <v>12</v>
      </c>
      <c r="O39" s="90">
        <f t="shared" si="7"/>
        <v>10</v>
      </c>
      <c r="P39" s="90">
        <f t="shared" si="7"/>
        <v>0</v>
      </c>
      <c r="Q39" s="135">
        <f t="shared" si="7"/>
        <v>0</v>
      </c>
    </row>
    <row r="40" spans="1:17" ht="15" customHeight="1" x14ac:dyDescent="0.25">
      <c r="A40" s="281" t="s">
        <v>110</v>
      </c>
      <c r="B40" s="289" t="s">
        <v>109</v>
      </c>
      <c r="C40" s="233" t="s">
        <v>329</v>
      </c>
      <c r="D40" s="279">
        <v>76</v>
      </c>
      <c r="E40" s="265">
        <f>D40-F40</f>
        <v>53</v>
      </c>
      <c r="F40" s="305">
        <f>J40+K40+L40+M40+N40+O40+P40+Q40</f>
        <v>23</v>
      </c>
      <c r="G40" s="262">
        <f>F40-H40</f>
        <v>13</v>
      </c>
      <c r="H40" s="263">
        <v>10</v>
      </c>
      <c r="I40" s="264"/>
      <c r="J40" s="307">
        <v>13</v>
      </c>
      <c r="K40" s="275">
        <v>10</v>
      </c>
      <c r="L40" s="275"/>
      <c r="M40" s="275"/>
      <c r="N40" s="275"/>
      <c r="O40" s="275"/>
      <c r="P40" s="275"/>
      <c r="Q40" s="276"/>
    </row>
    <row r="41" spans="1:17" ht="15" customHeight="1" x14ac:dyDescent="0.25">
      <c r="A41" s="228" t="s">
        <v>130</v>
      </c>
      <c r="B41" s="215" t="s">
        <v>148</v>
      </c>
      <c r="C41" s="175" t="s">
        <v>326</v>
      </c>
      <c r="D41" s="274">
        <v>52</v>
      </c>
      <c r="E41" s="180">
        <f>D41-F41</f>
        <v>38</v>
      </c>
      <c r="F41" s="203">
        <f>J41+K41+L41+M41+N41+O41+P41+Q41</f>
        <v>14</v>
      </c>
      <c r="G41" s="240">
        <f>F41-H41</f>
        <v>8</v>
      </c>
      <c r="H41" s="104">
        <v>6</v>
      </c>
      <c r="I41" s="241"/>
      <c r="J41" s="238">
        <v>7</v>
      </c>
      <c r="K41" s="100">
        <v>7</v>
      </c>
      <c r="L41" s="100"/>
      <c r="M41" s="100"/>
      <c r="N41" s="100"/>
      <c r="O41" s="100"/>
      <c r="P41" s="100"/>
      <c r="Q41" s="101"/>
    </row>
    <row r="42" spans="1:17" ht="15" customHeight="1" thickBot="1" x14ac:dyDescent="0.3">
      <c r="A42" s="232" t="s">
        <v>387</v>
      </c>
      <c r="B42" s="290" t="s">
        <v>299</v>
      </c>
      <c r="C42" s="282" t="s">
        <v>371</v>
      </c>
      <c r="D42" s="280">
        <v>70</v>
      </c>
      <c r="E42" s="236">
        <f>D42-F42</f>
        <v>48</v>
      </c>
      <c r="F42" s="306">
        <f>J42+K42+L42+M42+N42+O42+P42+Q42</f>
        <v>22</v>
      </c>
      <c r="G42" s="244">
        <v>12</v>
      </c>
      <c r="H42" s="245">
        <v>10</v>
      </c>
      <c r="I42" s="246"/>
      <c r="J42" s="308"/>
      <c r="K42" s="277"/>
      <c r="L42" s="277"/>
      <c r="M42" s="277"/>
      <c r="N42" s="277">
        <v>12</v>
      </c>
      <c r="O42" s="277">
        <v>10</v>
      </c>
      <c r="P42" s="277"/>
      <c r="Q42" s="278"/>
    </row>
    <row r="43" spans="1:17" ht="16.2" customHeight="1" thickBot="1" x14ac:dyDescent="0.3">
      <c r="A43" s="269" t="s">
        <v>57</v>
      </c>
      <c r="B43" s="270" t="s">
        <v>143</v>
      </c>
      <c r="C43" s="271"/>
      <c r="D43" s="299">
        <f>D44+D57+D64</f>
        <v>3641.5</v>
      </c>
      <c r="E43" s="300">
        <f t="shared" ref="E43:Q43" si="8">SUM(E44+E56)</f>
        <v>3124.5</v>
      </c>
      <c r="F43" s="300">
        <f t="shared" si="8"/>
        <v>1057</v>
      </c>
      <c r="G43" s="301">
        <f t="shared" si="8"/>
        <v>332</v>
      </c>
      <c r="H43" s="302">
        <f t="shared" si="8"/>
        <v>185</v>
      </c>
      <c r="I43" s="303">
        <f t="shared" si="8"/>
        <v>0</v>
      </c>
      <c r="J43" s="304">
        <f t="shared" si="8"/>
        <v>38</v>
      </c>
      <c r="K43" s="302">
        <f t="shared" si="8"/>
        <v>45</v>
      </c>
      <c r="L43" s="302">
        <f t="shared" si="8"/>
        <v>76</v>
      </c>
      <c r="M43" s="302">
        <f t="shared" si="8"/>
        <v>76</v>
      </c>
      <c r="N43" s="302">
        <f t="shared" si="8"/>
        <v>64</v>
      </c>
      <c r="O43" s="302">
        <f t="shared" si="8"/>
        <v>66</v>
      </c>
      <c r="P43" s="302">
        <f t="shared" si="8"/>
        <v>76</v>
      </c>
      <c r="Q43" s="303">
        <f t="shared" si="8"/>
        <v>76</v>
      </c>
    </row>
    <row r="44" spans="1:17" ht="15" customHeight="1" thickBot="1" x14ac:dyDescent="0.3">
      <c r="A44" s="89" t="s">
        <v>58</v>
      </c>
      <c r="B44" s="219" t="s">
        <v>111</v>
      </c>
      <c r="C44" s="298"/>
      <c r="D44" s="191">
        <f>D45+D46+D47+D48+D49+D50+D51+D52+D53+D54+D55</f>
        <v>1606.5</v>
      </c>
      <c r="E44" s="90">
        <f>E45+E46+E47+E48+E49+E50+E51+E52+E53+E54</f>
        <v>1428.5</v>
      </c>
      <c r="F44" s="148">
        <f t="shared" ref="F44:Q44" si="9">F45+F46+F47+F48+F49+F50+F51+F52+F53+F54</f>
        <v>178</v>
      </c>
      <c r="G44" s="191">
        <f t="shared" si="9"/>
        <v>101</v>
      </c>
      <c r="H44" s="90">
        <f t="shared" si="9"/>
        <v>77</v>
      </c>
      <c r="I44" s="135">
        <f t="shared" si="9"/>
        <v>0</v>
      </c>
      <c r="J44" s="157">
        <f t="shared" si="9"/>
        <v>38</v>
      </c>
      <c r="K44" s="90">
        <f t="shared" si="9"/>
        <v>32</v>
      </c>
      <c r="L44" s="90">
        <f t="shared" si="9"/>
        <v>20</v>
      </c>
      <c r="M44" s="90">
        <f t="shared" si="9"/>
        <v>20</v>
      </c>
      <c r="N44" s="90">
        <f t="shared" si="9"/>
        <v>20</v>
      </c>
      <c r="O44" s="90">
        <f t="shared" si="9"/>
        <v>20</v>
      </c>
      <c r="P44" s="90">
        <f t="shared" si="9"/>
        <v>20</v>
      </c>
      <c r="Q44" s="135">
        <f t="shared" si="9"/>
        <v>8</v>
      </c>
    </row>
    <row r="45" spans="1:17" ht="16.5" customHeight="1" x14ac:dyDescent="0.25">
      <c r="A45" s="230" t="s">
        <v>59</v>
      </c>
      <c r="B45" s="220" t="s">
        <v>127</v>
      </c>
      <c r="C45" s="105" t="s">
        <v>326</v>
      </c>
      <c r="D45" s="179">
        <v>243</v>
      </c>
      <c r="E45" s="106">
        <f>D45-F45</f>
        <v>223</v>
      </c>
      <c r="F45" s="273">
        <f>J45+K45+L45+M45+N45+O45+P45+Q45</f>
        <v>20</v>
      </c>
      <c r="G45" s="242">
        <f t="shared" ref="G45:G52" si="10">F45-H45</f>
        <v>10</v>
      </c>
      <c r="H45" s="107">
        <f t="shared" ref="H45:H52" si="11">F45/2</f>
        <v>10</v>
      </c>
      <c r="I45" s="243"/>
      <c r="J45" s="237">
        <v>10</v>
      </c>
      <c r="K45" s="97">
        <v>10</v>
      </c>
      <c r="L45" s="97"/>
      <c r="M45" s="97"/>
      <c r="N45" s="97"/>
      <c r="O45" s="97"/>
      <c r="P45" s="97"/>
      <c r="Q45" s="98"/>
    </row>
    <row r="46" spans="1:17" ht="16.5" customHeight="1" x14ac:dyDescent="0.25">
      <c r="A46" s="231" t="s">
        <v>60</v>
      </c>
      <c r="B46" s="214" t="s">
        <v>242</v>
      </c>
      <c r="C46" s="175" t="s">
        <v>351</v>
      </c>
      <c r="D46" s="180">
        <v>204</v>
      </c>
      <c r="E46" s="106">
        <f t="shared" ref="E46:E54" si="12">D46-F46</f>
        <v>184</v>
      </c>
      <c r="F46" s="273">
        <f t="shared" ref="F46:F54" si="13">J46+K46+L46+M46+N46+O46+P46+Q46</f>
        <v>20</v>
      </c>
      <c r="G46" s="240">
        <f>F46-H46</f>
        <v>12</v>
      </c>
      <c r="H46" s="104">
        <v>8</v>
      </c>
      <c r="I46" s="241"/>
      <c r="J46" s="238"/>
      <c r="K46" s="100"/>
      <c r="L46" s="100">
        <v>10</v>
      </c>
      <c r="M46" s="100">
        <v>10</v>
      </c>
      <c r="N46" s="100"/>
      <c r="O46" s="100"/>
      <c r="P46" s="100"/>
      <c r="Q46" s="101"/>
    </row>
    <row r="47" spans="1:17" ht="16.5" customHeight="1" x14ac:dyDescent="0.25">
      <c r="A47" s="231" t="s">
        <v>61</v>
      </c>
      <c r="B47" s="214" t="s">
        <v>304</v>
      </c>
      <c r="C47" s="175" t="s">
        <v>351</v>
      </c>
      <c r="D47" s="180">
        <v>216</v>
      </c>
      <c r="E47" s="106">
        <f t="shared" si="12"/>
        <v>196</v>
      </c>
      <c r="F47" s="273">
        <f t="shared" si="13"/>
        <v>20</v>
      </c>
      <c r="G47" s="240">
        <f t="shared" si="10"/>
        <v>10</v>
      </c>
      <c r="H47" s="104">
        <f t="shared" si="11"/>
        <v>10</v>
      </c>
      <c r="I47" s="241"/>
      <c r="J47" s="238"/>
      <c r="K47" s="100"/>
      <c r="L47" s="100">
        <v>10</v>
      </c>
      <c r="M47" s="100">
        <v>10</v>
      </c>
      <c r="N47" s="100"/>
      <c r="O47" s="100"/>
      <c r="P47" s="100"/>
      <c r="Q47" s="101"/>
    </row>
    <row r="48" spans="1:17" ht="16.5" customHeight="1" x14ac:dyDescent="0.25">
      <c r="A48" s="228" t="s">
        <v>121</v>
      </c>
      <c r="B48" s="214" t="s">
        <v>245</v>
      </c>
      <c r="C48" s="175" t="s">
        <v>326</v>
      </c>
      <c r="D48" s="180">
        <v>108</v>
      </c>
      <c r="E48" s="106">
        <f t="shared" si="12"/>
        <v>88</v>
      </c>
      <c r="F48" s="273">
        <f t="shared" si="13"/>
        <v>20</v>
      </c>
      <c r="G48" s="240">
        <f>F48-H48</f>
        <v>12</v>
      </c>
      <c r="H48" s="104">
        <v>8</v>
      </c>
      <c r="I48" s="241"/>
      <c r="J48" s="238">
        <v>14</v>
      </c>
      <c r="K48" s="100">
        <v>6</v>
      </c>
      <c r="L48" s="100"/>
      <c r="M48" s="100"/>
      <c r="N48" s="100"/>
      <c r="O48" s="100"/>
      <c r="P48" s="100"/>
      <c r="Q48" s="101"/>
    </row>
    <row r="49" spans="1:18" ht="16.5" customHeight="1" x14ac:dyDescent="0.25">
      <c r="A49" s="231" t="s">
        <v>122</v>
      </c>
      <c r="B49" s="214" t="s">
        <v>305</v>
      </c>
      <c r="C49" s="175" t="s">
        <v>320</v>
      </c>
      <c r="D49" s="180">
        <v>105</v>
      </c>
      <c r="E49" s="106">
        <f t="shared" si="12"/>
        <v>85</v>
      </c>
      <c r="F49" s="273">
        <f t="shared" si="13"/>
        <v>20</v>
      </c>
      <c r="G49" s="240">
        <f t="shared" si="10"/>
        <v>12</v>
      </c>
      <c r="H49" s="104">
        <v>8</v>
      </c>
      <c r="I49" s="241"/>
      <c r="J49" s="238"/>
      <c r="K49" s="100"/>
      <c r="L49" s="100"/>
      <c r="M49" s="100"/>
      <c r="N49" s="100">
        <v>10</v>
      </c>
      <c r="O49" s="100">
        <v>10</v>
      </c>
      <c r="P49" s="100"/>
      <c r="Q49" s="101"/>
    </row>
    <row r="50" spans="1:18" ht="16.5" customHeight="1" x14ac:dyDescent="0.25">
      <c r="A50" s="228" t="s">
        <v>123</v>
      </c>
      <c r="B50" s="214" t="s">
        <v>336</v>
      </c>
      <c r="C50" s="175" t="s">
        <v>320</v>
      </c>
      <c r="D50" s="251">
        <v>469.5</v>
      </c>
      <c r="E50" s="106">
        <f t="shared" si="12"/>
        <v>449.5</v>
      </c>
      <c r="F50" s="273">
        <f t="shared" si="13"/>
        <v>20</v>
      </c>
      <c r="G50" s="240">
        <f t="shared" si="10"/>
        <v>12</v>
      </c>
      <c r="H50" s="104">
        <v>8</v>
      </c>
      <c r="I50" s="241"/>
      <c r="J50" s="238"/>
      <c r="K50" s="100"/>
      <c r="L50" s="100"/>
      <c r="M50" s="100"/>
      <c r="N50" s="100">
        <v>10</v>
      </c>
      <c r="O50" s="100">
        <v>10</v>
      </c>
      <c r="P50" s="100"/>
      <c r="Q50" s="101"/>
    </row>
    <row r="51" spans="1:18" ht="16.5" customHeight="1" x14ac:dyDescent="0.25">
      <c r="A51" s="228" t="s">
        <v>306</v>
      </c>
      <c r="B51" s="214" t="s">
        <v>337</v>
      </c>
      <c r="C51" s="175" t="s">
        <v>322</v>
      </c>
      <c r="D51" s="180">
        <v>48</v>
      </c>
      <c r="E51" s="106">
        <f t="shared" si="12"/>
        <v>34</v>
      </c>
      <c r="F51" s="273">
        <f t="shared" si="13"/>
        <v>14</v>
      </c>
      <c r="G51" s="240">
        <f t="shared" si="10"/>
        <v>8</v>
      </c>
      <c r="H51" s="104">
        <v>6</v>
      </c>
      <c r="I51" s="241"/>
      <c r="J51" s="238"/>
      <c r="K51" s="100"/>
      <c r="L51" s="100"/>
      <c r="M51" s="100"/>
      <c r="N51" s="100"/>
      <c r="O51" s="100"/>
      <c r="P51" s="100">
        <v>14</v>
      </c>
      <c r="Q51" s="101"/>
    </row>
    <row r="52" spans="1:18" ht="16.5" customHeight="1" x14ac:dyDescent="0.25">
      <c r="A52" s="228" t="s">
        <v>116</v>
      </c>
      <c r="B52" s="214" t="s">
        <v>128</v>
      </c>
      <c r="C52" s="175" t="s">
        <v>365</v>
      </c>
      <c r="D52" s="180">
        <v>51</v>
      </c>
      <c r="E52" s="106">
        <f t="shared" si="12"/>
        <v>41</v>
      </c>
      <c r="F52" s="273">
        <f t="shared" si="13"/>
        <v>10</v>
      </c>
      <c r="G52" s="240">
        <f t="shared" si="10"/>
        <v>5</v>
      </c>
      <c r="H52" s="104">
        <f t="shared" si="11"/>
        <v>5</v>
      </c>
      <c r="I52" s="241"/>
      <c r="J52" s="238">
        <v>4</v>
      </c>
      <c r="K52" s="100">
        <v>6</v>
      </c>
      <c r="L52" s="100"/>
      <c r="M52" s="100"/>
      <c r="N52" s="100"/>
      <c r="O52" s="100"/>
      <c r="P52" s="100"/>
      <c r="Q52" s="101"/>
    </row>
    <row r="53" spans="1:18" ht="16.5" customHeight="1" x14ac:dyDescent="0.25">
      <c r="A53" s="228" t="s">
        <v>373</v>
      </c>
      <c r="B53" s="217" t="s">
        <v>195</v>
      </c>
      <c r="C53" s="175" t="s">
        <v>329</v>
      </c>
      <c r="D53" s="180">
        <v>102</v>
      </c>
      <c r="E53" s="106">
        <f t="shared" si="12"/>
        <v>82</v>
      </c>
      <c r="F53" s="273">
        <f t="shared" si="13"/>
        <v>20</v>
      </c>
      <c r="G53" s="240">
        <f>F53-H53</f>
        <v>12</v>
      </c>
      <c r="H53" s="104">
        <v>8</v>
      </c>
      <c r="I53" s="241"/>
      <c r="J53" s="238">
        <v>10</v>
      </c>
      <c r="K53" s="100">
        <v>10</v>
      </c>
      <c r="L53" s="100"/>
      <c r="M53" s="100"/>
      <c r="N53" s="100"/>
      <c r="O53" s="100"/>
      <c r="P53" s="100"/>
      <c r="Q53" s="101"/>
    </row>
    <row r="54" spans="1:18" ht="16.5" customHeight="1" thickBot="1" x14ac:dyDescent="0.3">
      <c r="A54" s="228" t="s">
        <v>361</v>
      </c>
      <c r="B54" s="217" t="s">
        <v>362</v>
      </c>
      <c r="C54" s="175" t="s">
        <v>321</v>
      </c>
      <c r="D54" s="180">
        <v>60</v>
      </c>
      <c r="E54" s="106">
        <f t="shared" si="12"/>
        <v>46</v>
      </c>
      <c r="F54" s="273">
        <f t="shared" si="13"/>
        <v>14</v>
      </c>
      <c r="G54" s="244">
        <f>F54-H54</f>
        <v>8</v>
      </c>
      <c r="H54" s="245">
        <v>6</v>
      </c>
      <c r="I54" s="246"/>
      <c r="J54" s="238"/>
      <c r="K54" s="100"/>
      <c r="L54" s="100"/>
      <c r="M54" s="100"/>
      <c r="N54" s="100"/>
      <c r="O54" s="100"/>
      <c r="P54" s="100">
        <v>6</v>
      </c>
      <c r="Q54" s="101">
        <v>8</v>
      </c>
    </row>
    <row r="55" spans="1:18" ht="16.5" hidden="1" customHeight="1" thickBot="1" x14ac:dyDescent="0.3">
      <c r="A55" s="229"/>
      <c r="B55" s="221"/>
      <c r="C55" s="176"/>
      <c r="D55" s="181"/>
      <c r="F55" s="312"/>
      <c r="G55" s="309"/>
      <c r="H55" s="310"/>
      <c r="I55" s="311"/>
      <c r="J55" s="194"/>
      <c r="K55" s="102"/>
      <c r="L55" s="102"/>
      <c r="M55" s="102"/>
      <c r="N55" s="102"/>
      <c r="O55" s="102"/>
      <c r="P55" s="102"/>
      <c r="Q55" s="103"/>
    </row>
    <row r="56" spans="1:18" s="124" customFormat="1" ht="19.95" customHeight="1" thickBot="1" x14ac:dyDescent="0.3">
      <c r="A56" s="89" t="s">
        <v>62</v>
      </c>
      <c r="B56" s="219" t="s">
        <v>112</v>
      </c>
      <c r="C56" s="174"/>
      <c r="D56" s="92">
        <f>SUM(D57+D64+D72)</f>
        <v>2035</v>
      </c>
      <c r="E56" s="285">
        <f t="shared" ref="E56:Q56" si="14">SUM(E57+E64+E72)</f>
        <v>1696</v>
      </c>
      <c r="F56" s="268">
        <f t="shared" si="14"/>
        <v>879</v>
      </c>
      <c r="G56" s="314">
        <f t="shared" si="14"/>
        <v>231</v>
      </c>
      <c r="H56" s="292">
        <f t="shared" si="14"/>
        <v>108</v>
      </c>
      <c r="I56" s="313">
        <f t="shared" si="14"/>
        <v>0</v>
      </c>
      <c r="J56" s="291">
        <f t="shared" si="14"/>
        <v>0</v>
      </c>
      <c r="K56" s="292">
        <f t="shared" si="14"/>
        <v>13</v>
      </c>
      <c r="L56" s="292">
        <f t="shared" si="14"/>
        <v>56</v>
      </c>
      <c r="M56" s="292">
        <f t="shared" si="14"/>
        <v>56</v>
      </c>
      <c r="N56" s="292">
        <f t="shared" si="14"/>
        <v>44</v>
      </c>
      <c r="O56" s="292">
        <f t="shared" si="14"/>
        <v>46</v>
      </c>
      <c r="P56" s="292">
        <f t="shared" si="14"/>
        <v>56</v>
      </c>
      <c r="Q56" s="313">
        <f t="shared" si="14"/>
        <v>68</v>
      </c>
      <c r="R56" s="121"/>
    </row>
    <row r="57" spans="1:18" ht="19.95" customHeight="1" thickBot="1" x14ac:dyDescent="0.3">
      <c r="A57" s="89" t="s">
        <v>63</v>
      </c>
      <c r="B57" s="219" t="s">
        <v>338</v>
      </c>
      <c r="C57" s="174" t="s">
        <v>363</v>
      </c>
      <c r="D57" s="92">
        <f>SUM(D58+D59+D60+D61)</f>
        <v>1605</v>
      </c>
      <c r="E57" s="272">
        <f t="shared" ref="E57:Q57" si="15">SUM(E58+E59+E60+E61)</f>
        <v>1376</v>
      </c>
      <c r="F57" s="285">
        <f>SUM(F58+F59+F60+F61)</f>
        <v>229</v>
      </c>
      <c r="G57" s="191">
        <f>SUM(G58+G59+G60+G61)</f>
        <v>155</v>
      </c>
      <c r="H57" s="90">
        <f t="shared" si="15"/>
        <v>74</v>
      </c>
      <c r="I57" s="135">
        <f t="shared" si="15"/>
        <v>0</v>
      </c>
      <c r="J57" s="157">
        <f t="shared" si="15"/>
        <v>0</v>
      </c>
      <c r="K57" s="90">
        <f t="shared" si="15"/>
        <v>13</v>
      </c>
      <c r="L57" s="90">
        <f t="shared" si="15"/>
        <v>46</v>
      </c>
      <c r="M57" s="90">
        <f t="shared" si="15"/>
        <v>46</v>
      </c>
      <c r="N57" s="90">
        <f t="shared" si="15"/>
        <v>22</v>
      </c>
      <c r="O57" s="90">
        <f t="shared" si="15"/>
        <v>22</v>
      </c>
      <c r="P57" s="90">
        <f t="shared" si="15"/>
        <v>28</v>
      </c>
      <c r="Q57" s="135">
        <f t="shared" si="15"/>
        <v>52</v>
      </c>
    </row>
    <row r="58" spans="1:18" ht="17.399999999999999" customHeight="1" x14ac:dyDescent="0.25">
      <c r="A58" s="227" t="s">
        <v>64</v>
      </c>
      <c r="B58" s="220" t="s">
        <v>339</v>
      </c>
      <c r="C58" s="105" t="s">
        <v>331</v>
      </c>
      <c r="D58" s="179">
        <v>450</v>
      </c>
      <c r="E58" s="106">
        <f>D58-F58</f>
        <v>387</v>
      </c>
      <c r="F58" s="273">
        <f>J58+K58+L58+M58+N58+O58+P58+Q58</f>
        <v>63</v>
      </c>
      <c r="G58" s="242">
        <f t="shared" ref="G58:G61" si="16">F58-H58</f>
        <v>43</v>
      </c>
      <c r="H58" s="107">
        <v>20</v>
      </c>
      <c r="I58" s="243"/>
      <c r="J58" s="237"/>
      <c r="K58" s="97">
        <v>13</v>
      </c>
      <c r="L58" s="97">
        <v>26</v>
      </c>
      <c r="M58" s="97">
        <v>24</v>
      </c>
      <c r="N58" s="97"/>
      <c r="O58" s="97"/>
      <c r="P58" s="97"/>
      <c r="Q58" s="98"/>
    </row>
    <row r="59" spans="1:18" ht="18" customHeight="1" x14ac:dyDescent="0.25">
      <c r="A59" s="228" t="s">
        <v>65</v>
      </c>
      <c r="B59" s="214" t="s">
        <v>338</v>
      </c>
      <c r="C59" s="175" t="s">
        <v>356</v>
      </c>
      <c r="D59" s="180">
        <v>915</v>
      </c>
      <c r="E59" s="106">
        <f t="shared" ref="E59:E61" si="17">D59-F59</f>
        <v>813</v>
      </c>
      <c r="F59" s="273">
        <f t="shared" ref="F59:F63" si="18">J59+K59+L59+M59+N59+O59+P59+Q59</f>
        <v>102</v>
      </c>
      <c r="G59" s="240">
        <f t="shared" si="16"/>
        <v>70</v>
      </c>
      <c r="H59" s="104">
        <v>32</v>
      </c>
      <c r="I59" s="241"/>
      <c r="J59" s="238"/>
      <c r="K59" s="100"/>
      <c r="L59" s="100">
        <v>20</v>
      </c>
      <c r="M59" s="100">
        <v>22</v>
      </c>
      <c r="N59" s="100">
        <v>12</v>
      </c>
      <c r="O59" s="100">
        <v>12</v>
      </c>
      <c r="P59" s="100">
        <v>14</v>
      </c>
      <c r="Q59" s="101">
        <v>22</v>
      </c>
    </row>
    <row r="60" spans="1:18" ht="15.6" customHeight="1" x14ac:dyDescent="0.25">
      <c r="A60" s="228" t="s">
        <v>151</v>
      </c>
      <c r="B60" s="214" t="s">
        <v>357</v>
      </c>
      <c r="C60" s="175" t="s">
        <v>358</v>
      </c>
      <c r="D60" s="180">
        <v>90</v>
      </c>
      <c r="E60" s="106">
        <f t="shared" si="17"/>
        <v>36</v>
      </c>
      <c r="F60" s="273">
        <f t="shared" si="18"/>
        <v>54</v>
      </c>
      <c r="G60" s="240">
        <f t="shared" si="16"/>
        <v>36</v>
      </c>
      <c r="H60" s="104">
        <v>18</v>
      </c>
      <c r="I60" s="241"/>
      <c r="J60" s="238"/>
      <c r="K60" s="100"/>
      <c r="L60" s="100"/>
      <c r="M60" s="100"/>
      <c r="N60" s="100">
        <v>10</v>
      </c>
      <c r="O60" s="100">
        <v>10</v>
      </c>
      <c r="P60" s="100">
        <v>10</v>
      </c>
      <c r="Q60" s="101">
        <v>24</v>
      </c>
    </row>
    <row r="61" spans="1:18" ht="26.25" customHeight="1" x14ac:dyDescent="0.25">
      <c r="A61" s="228" t="s">
        <v>359</v>
      </c>
      <c r="B61" s="214" t="s">
        <v>360</v>
      </c>
      <c r="C61" s="175" t="s">
        <v>321</v>
      </c>
      <c r="D61" s="180">
        <v>150</v>
      </c>
      <c r="E61" s="106">
        <f t="shared" si="17"/>
        <v>140</v>
      </c>
      <c r="F61" s="273">
        <f t="shared" si="18"/>
        <v>10</v>
      </c>
      <c r="G61" s="240">
        <f t="shared" si="16"/>
        <v>6</v>
      </c>
      <c r="H61" s="104">
        <v>4</v>
      </c>
      <c r="I61" s="241"/>
      <c r="J61" s="238"/>
      <c r="K61" s="100"/>
      <c r="L61" s="100"/>
      <c r="M61" s="100"/>
      <c r="N61" s="100"/>
      <c r="O61" s="100"/>
      <c r="P61" s="100">
        <v>4</v>
      </c>
      <c r="Q61" s="101">
        <v>6</v>
      </c>
    </row>
    <row r="62" spans="1:18" ht="15.6" customHeight="1" x14ac:dyDescent="0.25">
      <c r="A62" s="228" t="s">
        <v>378</v>
      </c>
      <c r="B62" s="214" t="s">
        <v>23</v>
      </c>
      <c r="C62" s="175"/>
      <c r="D62" s="251"/>
      <c r="E62" s="106"/>
      <c r="F62" s="273">
        <f t="shared" si="18"/>
        <v>0</v>
      </c>
      <c r="G62" s="240"/>
      <c r="H62" s="104"/>
      <c r="I62" s="241"/>
      <c r="J62" s="238"/>
      <c r="K62" s="100"/>
      <c r="L62" s="100"/>
      <c r="M62" s="100"/>
      <c r="N62" s="100"/>
      <c r="O62" s="100"/>
      <c r="P62" s="100"/>
      <c r="Q62" s="101"/>
    </row>
    <row r="63" spans="1:18" ht="16.2" customHeight="1" thickBot="1" x14ac:dyDescent="0.3">
      <c r="A63" s="229" t="s">
        <v>374</v>
      </c>
      <c r="B63" s="218" t="s">
        <v>117</v>
      </c>
      <c r="C63" s="176"/>
      <c r="D63" s="252"/>
      <c r="E63" s="106"/>
      <c r="F63" s="273">
        <f t="shared" si="18"/>
        <v>216</v>
      </c>
      <c r="G63" s="244"/>
      <c r="H63" s="245"/>
      <c r="I63" s="246"/>
      <c r="J63" s="239"/>
      <c r="K63" s="102"/>
      <c r="L63" s="102"/>
      <c r="M63" s="102"/>
      <c r="N63" s="102"/>
      <c r="O63" s="102"/>
      <c r="P63" s="102">
        <v>108</v>
      </c>
      <c r="Q63" s="103">
        <v>108</v>
      </c>
    </row>
    <row r="64" spans="1:18" ht="20.399999999999999" customHeight="1" thickBot="1" x14ac:dyDescent="0.3">
      <c r="A64" s="89" t="s">
        <v>66</v>
      </c>
      <c r="B64" s="219" t="s">
        <v>340</v>
      </c>
      <c r="C64" s="174" t="s">
        <v>350</v>
      </c>
      <c r="D64" s="92">
        <f>SUM(D65+D66+D67+D68+D69)</f>
        <v>430</v>
      </c>
      <c r="E64" s="247">
        <f t="shared" ref="E64:Q64" si="19">SUM(E65+E66+E67+E68+E69)</f>
        <v>320</v>
      </c>
      <c r="F64" s="92">
        <f>SUM(F65+F66+F67+F68+F69)</f>
        <v>110</v>
      </c>
      <c r="G64" s="291">
        <f t="shared" si="19"/>
        <v>76</v>
      </c>
      <c r="H64" s="292">
        <f>SUM(H65+H66+H67+H68+H69)</f>
        <v>34</v>
      </c>
      <c r="I64" s="293">
        <f t="shared" si="19"/>
        <v>0</v>
      </c>
      <c r="J64" s="191">
        <f t="shared" si="19"/>
        <v>0</v>
      </c>
      <c r="K64" s="90">
        <f t="shared" si="19"/>
        <v>0</v>
      </c>
      <c r="L64" s="90">
        <f t="shared" si="19"/>
        <v>10</v>
      </c>
      <c r="M64" s="90">
        <f t="shared" si="19"/>
        <v>10</v>
      </c>
      <c r="N64" s="90">
        <f t="shared" si="19"/>
        <v>22</v>
      </c>
      <c r="O64" s="90">
        <f t="shared" si="19"/>
        <v>24</v>
      </c>
      <c r="P64" s="90">
        <f t="shared" si="19"/>
        <v>28</v>
      </c>
      <c r="Q64" s="135">
        <f t="shared" si="19"/>
        <v>16</v>
      </c>
    </row>
    <row r="65" spans="1:17" ht="18.75" customHeight="1" x14ac:dyDescent="0.25">
      <c r="A65" s="230" t="s">
        <v>113</v>
      </c>
      <c r="B65" s="220" t="s">
        <v>341</v>
      </c>
      <c r="C65" s="233" t="s">
        <v>321</v>
      </c>
      <c r="D65" s="106">
        <v>78</v>
      </c>
      <c r="E65" s="265">
        <f t="shared" ref="E65:E69" si="20">D65-F65</f>
        <v>66</v>
      </c>
      <c r="F65" s="106">
        <f>J65+K65+L65+M65+N65+O65+P65+Q65</f>
        <v>12</v>
      </c>
      <c r="G65" s="262">
        <f>F65-H65</f>
        <v>12</v>
      </c>
      <c r="H65" s="263"/>
      <c r="I65" s="264"/>
      <c r="J65" s="237"/>
      <c r="K65" s="97"/>
      <c r="L65" s="97"/>
      <c r="M65" s="97"/>
      <c r="N65" s="97"/>
      <c r="O65" s="97"/>
      <c r="P65" s="97">
        <v>12</v>
      </c>
      <c r="Q65" s="98"/>
    </row>
    <row r="66" spans="1:17" ht="18.75" customHeight="1" x14ac:dyDescent="0.25">
      <c r="A66" s="231" t="s">
        <v>345</v>
      </c>
      <c r="B66" s="214" t="s">
        <v>342</v>
      </c>
      <c r="C66" s="175" t="s">
        <v>366</v>
      </c>
      <c r="D66" s="203">
        <v>127</v>
      </c>
      <c r="E66" s="180">
        <f t="shared" si="20"/>
        <v>95</v>
      </c>
      <c r="F66" s="106">
        <f t="shared" ref="F66:F71" si="21">J66+K66+L66+M66+N66+O66+P66+Q66</f>
        <v>32</v>
      </c>
      <c r="G66" s="240">
        <f t="shared" ref="G66:G69" si="22">F66-H66</f>
        <v>20</v>
      </c>
      <c r="H66" s="104">
        <v>12</v>
      </c>
      <c r="I66" s="241"/>
      <c r="J66" s="238"/>
      <c r="K66" s="100"/>
      <c r="L66" s="100"/>
      <c r="M66" s="100"/>
      <c r="N66" s="100"/>
      <c r="O66" s="100"/>
      <c r="P66" s="100">
        <v>16</v>
      </c>
      <c r="Q66" s="101">
        <v>16</v>
      </c>
    </row>
    <row r="67" spans="1:17" ht="18.75" customHeight="1" x14ac:dyDescent="0.25">
      <c r="A67" s="231" t="s">
        <v>346</v>
      </c>
      <c r="B67" s="214" t="s">
        <v>343</v>
      </c>
      <c r="C67" s="175" t="s">
        <v>320</v>
      </c>
      <c r="D67" s="203">
        <v>60</v>
      </c>
      <c r="E67" s="180">
        <f t="shared" si="20"/>
        <v>34</v>
      </c>
      <c r="F67" s="106">
        <f t="shared" si="21"/>
        <v>26</v>
      </c>
      <c r="G67" s="240">
        <f t="shared" si="22"/>
        <v>16</v>
      </c>
      <c r="H67" s="104">
        <v>10</v>
      </c>
      <c r="I67" s="241"/>
      <c r="J67" s="238"/>
      <c r="K67" s="100"/>
      <c r="L67" s="100"/>
      <c r="M67" s="100"/>
      <c r="N67" s="100">
        <v>12</v>
      </c>
      <c r="O67" s="100">
        <v>14</v>
      </c>
      <c r="P67" s="100"/>
      <c r="Q67" s="101"/>
    </row>
    <row r="68" spans="1:17" ht="18.75" customHeight="1" x14ac:dyDescent="0.25">
      <c r="A68" s="231" t="s">
        <v>347</v>
      </c>
      <c r="B68" s="215" t="s">
        <v>344</v>
      </c>
      <c r="C68" s="175" t="s">
        <v>352</v>
      </c>
      <c r="D68" s="203">
        <v>48</v>
      </c>
      <c r="E68" s="180">
        <f t="shared" si="20"/>
        <v>28</v>
      </c>
      <c r="F68" s="106">
        <f t="shared" si="21"/>
        <v>20</v>
      </c>
      <c r="G68" s="240">
        <f t="shared" si="22"/>
        <v>14</v>
      </c>
      <c r="H68" s="104">
        <v>6</v>
      </c>
      <c r="I68" s="241"/>
      <c r="J68" s="238"/>
      <c r="K68" s="100"/>
      <c r="L68" s="100">
        <v>10</v>
      </c>
      <c r="M68" s="100">
        <v>10</v>
      </c>
      <c r="N68" s="100"/>
      <c r="O68" s="100"/>
      <c r="P68" s="100"/>
      <c r="Q68" s="101"/>
    </row>
    <row r="69" spans="1:17" ht="27" customHeight="1" x14ac:dyDescent="0.25">
      <c r="A69" s="231" t="s">
        <v>348</v>
      </c>
      <c r="B69" s="214" t="s">
        <v>372</v>
      </c>
      <c r="C69" s="175" t="s">
        <v>320</v>
      </c>
      <c r="D69" s="203">
        <v>117</v>
      </c>
      <c r="E69" s="180">
        <f t="shared" si="20"/>
        <v>97</v>
      </c>
      <c r="F69" s="106">
        <f t="shared" si="21"/>
        <v>20</v>
      </c>
      <c r="G69" s="240">
        <f t="shared" si="22"/>
        <v>14</v>
      </c>
      <c r="H69" s="104">
        <v>6</v>
      </c>
      <c r="I69" s="241"/>
      <c r="J69" s="238"/>
      <c r="K69" s="100"/>
      <c r="L69" s="100"/>
      <c r="M69" s="100"/>
      <c r="N69" s="100">
        <v>10</v>
      </c>
      <c r="O69" s="100">
        <v>10</v>
      </c>
      <c r="P69" s="100"/>
      <c r="Q69" s="101"/>
    </row>
    <row r="70" spans="1:17" ht="15" customHeight="1" x14ac:dyDescent="0.25">
      <c r="A70" s="228" t="s">
        <v>379</v>
      </c>
      <c r="B70" s="214" t="s">
        <v>23</v>
      </c>
      <c r="C70" s="175"/>
      <c r="D70" s="203"/>
      <c r="E70" s="180"/>
      <c r="F70" s="106">
        <f t="shared" si="21"/>
        <v>0</v>
      </c>
      <c r="G70" s="240"/>
      <c r="H70" s="104"/>
      <c r="I70" s="241"/>
      <c r="J70" s="238"/>
      <c r="K70" s="100"/>
      <c r="L70" s="100"/>
      <c r="M70" s="100"/>
      <c r="N70" s="100"/>
      <c r="O70" s="100"/>
      <c r="P70" s="119"/>
      <c r="Q70" s="101"/>
    </row>
    <row r="71" spans="1:17" ht="18" customHeight="1" thickBot="1" x14ac:dyDescent="0.3">
      <c r="A71" s="229" t="s">
        <v>375</v>
      </c>
      <c r="B71" s="218" t="s">
        <v>117</v>
      </c>
      <c r="C71" s="176"/>
      <c r="D71" s="204">
        <f>SUM(D70:D70)</f>
        <v>0</v>
      </c>
      <c r="E71" s="236"/>
      <c r="F71" s="106">
        <f t="shared" si="21"/>
        <v>180</v>
      </c>
      <c r="G71" s="244"/>
      <c r="H71" s="245"/>
      <c r="I71" s="246"/>
      <c r="J71" s="239"/>
      <c r="K71" s="102"/>
      <c r="L71" s="102"/>
      <c r="M71" s="102"/>
      <c r="N71" s="102"/>
      <c r="O71" s="102">
        <v>108</v>
      </c>
      <c r="P71" s="102">
        <v>72</v>
      </c>
      <c r="Q71" s="103"/>
    </row>
    <row r="72" spans="1:17" ht="40.950000000000003" customHeight="1" thickBot="1" x14ac:dyDescent="0.3">
      <c r="A72" s="235" t="s">
        <v>67</v>
      </c>
      <c r="B72" s="266" t="s">
        <v>349</v>
      </c>
      <c r="C72" s="174" t="s">
        <v>350</v>
      </c>
      <c r="D72" s="205">
        <v>0</v>
      </c>
      <c r="E72" s="166">
        <v>0</v>
      </c>
      <c r="F72" s="205">
        <f>F73+F74</f>
        <v>540</v>
      </c>
      <c r="G72" s="294"/>
      <c r="H72" s="295"/>
      <c r="I72" s="296"/>
      <c r="J72" s="160"/>
      <c r="K72" s="136"/>
      <c r="L72" s="136"/>
      <c r="M72" s="136"/>
      <c r="N72" s="136"/>
      <c r="O72" s="136"/>
      <c r="P72" s="136"/>
      <c r="Q72" s="137"/>
    </row>
    <row r="73" spans="1:17" ht="16.95" customHeight="1" x14ac:dyDescent="0.25">
      <c r="A73" s="227" t="s">
        <v>377</v>
      </c>
      <c r="B73" s="220" t="s">
        <v>23</v>
      </c>
      <c r="C73" s="105"/>
      <c r="D73" s="106"/>
      <c r="E73" s="179"/>
      <c r="F73" s="106">
        <f>SUM(L73:Q73)</f>
        <v>324</v>
      </c>
      <c r="G73" s="242"/>
      <c r="H73" s="107"/>
      <c r="I73" s="243"/>
      <c r="J73" s="237"/>
      <c r="K73" s="97"/>
      <c r="L73" s="97"/>
      <c r="M73" s="97">
        <v>180</v>
      </c>
      <c r="N73" s="97">
        <v>144</v>
      </c>
      <c r="O73" s="97"/>
      <c r="P73" s="97"/>
      <c r="Q73" s="98"/>
    </row>
    <row r="74" spans="1:17" ht="16.95" customHeight="1" thickBot="1" x14ac:dyDescent="0.3">
      <c r="A74" s="229" t="s">
        <v>376</v>
      </c>
      <c r="B74" s="218" t="s">
        <v>117</v>
      </c>
      <c r="C74" s="176"/>
      <c r="D74" s="204"/>
      <c r="E74" s="236"/>
      <c r="F74" s="204">
        <f>SUM(L74:Q74)</f>
        <v>216</v>
      </c>
      <c r="G74" s="244"/>
      <c r="H74" s="245"/>
      <c r="I74" s="246"/>
      <c r="J74" s="239"/>
      <c r="K74" s="102"/>
      <c r="L74" s="102"/>
      <c r="M74" s="102">
        <v>72</v>
      </c>
      <c r="N74" s="102">
        <v>72</v>
      </c>
      <c r="O74" s="102">
        <v>72</v>
      </c>
      <c r="P74" s="102"/>
      <c r="Q74" s="103"/>
    </row>
    <row r="75" spans="1:17" ht="15" customHeight="1" thickBot="1" x14ac:dyDescent="0.3">
      <c r="A75" s="108"/>
      <c r="B75" s="219" t="s">
        <v>307</v>
      </c>
      <c r="C75" s="173" t="s">
        <v>393</v>
      </c>
      <c r="D75" s="297">
        <f>D33</f>
        <v>4481.5</v>
      </c>
      <c r="E75" s="206">
        <f t="shared" ref="E75:Q75" si="23">E33+E16</f>
        <v>3841.5</v>
      </c>
      <c r="F75" s="167">
        <f t="shared" si="23"/>
        <v>640</v>
      </c>
      <c r="G75" s="161">
        <f t="shared" si="23"/>
        <v>413</v>
      </c>
      <c r="H75" s="138">
        <f>H33+H16</f>
        <v>227</v>
      </c>
      <c r="I75" s="152">
        <f t="shared" si="23"/>
        <v>0</v>
      </c>
      <c r="J75" s="195">
        <f t="shared" si="23"/>
        <v>80</v>
      </c>
      <c r="K75" s="138">
        <f t="shared" si="23"/>
        <v>80</v>
      </c>
      <c r="L75" s="138">
        <f t="shared" si="23"/>
        <v>80</v>
      </c>
      <c r="M75" s="138">
        <f t="shared" si="23"/>
        <v>80</v>
      </c>
      <c r="N75" s="138">
        <f t="shared" si="23"/>
        <v>80</v>
      </c>
      <c r="O75" s="138">
        <f t="shared" si="23"/>
        <v>80</v>
      </c>
      <c r="P75" s="138">
        <f t="shared" si="23"/>
        <v>80</v>
      </c>
      <c r="Q75" s="139">
        <f t="shared" si="23"/>
        <v>80</v>
      </c>
    </row>
    <row r="76" spans="1:17" ht="18" customHeight="1" x14ac:dyDescent="0.25">
      <c r="A76" s="227" t="s">
        <v>308</v>
      </c>
      <c r="B76" s="220" t="s">
        <v>309</v>
      </c>
      <c r="C76" s="105"/>
      <c r="D76" s="253"/>
      <c r="E76" s="182"/>
      <c r="F76" s="179">
        <v>144</v>
      </c>
      <c r="G76" s="183"/>
      <c r="H76" s="184"/>
      <c r="I76" s="149"/>
      <c r="J76" s="192"/>
      <c r="K76" s="97"/>
      <c r="L76" s="97"/>
      <c r="M76" s="97"/>
      <c r="N76" s="97"/>
      <c r="O76" s="97"/>
      <c r="P76" s="97"/>
      <c r="Q76" s="98">
        <v>144</v>
      </c>
    </row>
    <row r="77" spans="1:17" ht="15" customHeight="1" x14ac:dyDescent="0.25">
      <c r="A77" s="225" t="s">
        <v>68</v>
      </c>
      <c r="B77" s="222" t="s">
        <v>310</v>
      </c>
      <c r="C77" s="175"/>
      <c r="D77" s="254"/>
      <c r="E77" s="150"/>
      <c r="F77" s="180">
        <v>216</v>
      </c>
      <c r="G77" s="158"/>
      <c r="H77" s="104"/>
      <c r="I77" s="150"/>
      <c r="J77" s="193"/>
      <c r="K77" s="100"/>
      <c r="L77" s="100"/>
      <c r="M77" s="100"/>
      <c r="N77" s="100"/>
      <c r="O77" s="100"/>
      <c r="P77" s="100"/>
      <c r="Q77" s="101">
        <v>216</v>
      </c>
    </row>
    <row r="78" spans="1:17" ht="38.25" customHeight="1" thickBot="1" x14ac:dyDescent="0.3">
      <c r="A78" s="232" t="s">
        <v>20</v>
      </c>
      <c r="B78" s="223" t="s">
        <v>311</v>
      </c>
      <c r="C78" s="178"/>
      <c r="D78" s="255"/>
      <c r="E78" s="151"/>
      <c r="F78" s="168" t="s">
        <v>312</v>
      </c>
      <c r="G78" s="159"/>
      <c r="H78" s="99"/>
      <c r="I78" s="151"/>
      <c r="J78" s="194"/>
      <c r="K78" s="102"/>
      <c r="L78" s="102"/>
      <c r="M78" s="102"/>
      <c r="N78" s="102"/>
      <c r="O78" s="102"/>
      <c r="P78" s="102"/>
      <c r="Q78" s="103"/>
    </row>
    <row r="79" spans="1:17" ht="14.4" thickBot="1" x14ac:dyDescent="0.3">
      <c r="A79" s="374" t="s">
        <v>38</v>
      </c>
      <c r="B79" s="375"/>
      <c r="C79" s="375"/>
      <c r="D79" s="375"/>
      <c r="E79" s="376"/>
      <c r="F79" s="162"/>
      <c r="G79" s="153"/>
      <c r="H79" s="133"/>
      <c r="I79" s="144"/>
      <c r="J79" s="196"/>
      <c r="K79" s="142"/>
      <c r="L79" s="142"/>
      <c r="M79" s="142"/>
      <c r="N79" s="142"/>
      <c r="O79" s="142"/>
      <c r="P79" s="142"/>
      <c r="Q79" s="143"/>
    </row>
    <row r="80" spans="1:17" ht="15" customHeight="1" x14ac:dyDescent="0.25">
      <c r="A80" s="377" t="s">
        <v>364</v>
      </c>
      <c r="B80" s="378"/>
      <c r="C80" s="378"/>
      <c r="D80" s="378"/>
      <c r="E80" s="379"/>
      <c r="F80" s="383" t="s">
        <v>37</v>
      </c>
      <c r="G80" s="386" t="s">
        <v>313</v>
      </c>
      <c r="H80" s="387"/>
      <c r="I80" s="388"/>
      <c r="J80" s="197"/>
      <c r="K80" s="140"/>
      <c r="L80" s="140"/>
      <c r="M80" s="140"/>
      <c r="N80" s="140"/>
      <c r="O80" s="140"/>
      <c r="P80" s="140"/>
      <c r="Q80" s="141"/>
    </row>
    <row r="81" spans="1:18" ht="15" customHeight="1" thickBot="1" x14ac:dyDescent="0.3">
      <c r="A81" s="380"/>
      <c r="B81" s="381"/>
      <c r="C81" s="381"/>
      <c r="D81" s="381"/>
      <c r="E81" s="382"/>
      <c r="F81" s="384"/>
      <c r="G81" s="389" t="s">
        <v>73</v>
      </c>
      <c r="H81" s="390"/>
      <c r="I81" s="391"/>
      <c r="J81" s="109">
        <f t="shared" ref="J81:Q82" si="24">J62+J70+J73</f>
        <v>0</v>
      </c>
      <c r="K81" s="118">
        <f t="shared" si="24"/>
        <v>0</v>
      </c>
      <c r="L81" s="118">
        <f t="shared" si="24"/>
        <v>0</v>
      </c>
      <c r="M81" s="118">
        <f t="shared" si="24"/>
        <v>180</v>
      </c>
      <c r="N81" s="118">
        <f t="shared" si="24"/>
        <v>144</v>
      </c>
      <c r="O81" s="118">
        <f t="shared" si="24"/>
        <v>0</v>
      </c>
      <c r="P81" s="118">
        <f t="shared" si="24"/>
        <v>0</v>
      </c>
      <c r="Q81" s="110">
        <f t="shared" si="24"/>
        <v>0</v>
      </c>
    </row>
    <row r="82" spans="1:18" ht="28.5" customHeight="1" x14ac:dyDescent="0.25">
      <c r="A82" s="392" t="s">
        <v>314</v>
      </c>
      <c r="B82" s="393"/>
      <c r="C82" s="207"/>
      <c r="D82" s="256"/>
      <c r="E82" s="208"/>
      <c r="F82" s="384"/>
      <c r="G82" s="394" t="s">
        <v>325</v>
      </c>
      <c r="H82" s="395"/>
      <c r="I82" s="396"/>
      <c r="J82" s="109">
        <f t="shared" si="24"/>
        <v>0</v>
      </c>
      <c r="K82" s="118">
        <f t="shared" si="24"/>
        <v>0</v>
      </c>
      <c r="L82" s="118">
        <f t="shared" si="24"/>
        <v>0</v>
      </c>
      <c r="M82" s="118">
        <f t="shared" si="24"/>
        <v>72</v>
      </c>
      <c r="N82" s="118">
        <f t="shared" si="24"/>
        <v>72</v>
      </c>
      <c r="O82" s="118">
        <f t="shared" si="24"/>
        <v>180</v>
      </c>
      <c r="P82" s="118">
        <f t="shared" si="24"/>
        <v>180</v>
      </c>
      <c r="Q82" s="110">
        <f t="shared" si="24"/>
        <v>108</v>
      </c>
      <c r="R82" s="125"/>
    </row>
    <row r="83" spans="1:18" s="127" customFormat="1" ht="14.25" customHeight="1" x14ac:dyDescent="0.25">
      <c r="A83" s="131"/>
      <c r="B83" s="120"/>
      <c r="C83" s="113"/>
      <c r="D83" s="257"/>
      <c r="E83" s="209"/>
      <c r="F83" s="384"/>
      <c r="G83" s="403" t="s">
        <v>323</v>
      </c>
      <c r="H83" s="404"/>
      <c r="I83" s="405"/>
      <c r="J83" s="112">
        <f>J76</f>
        <v>0</v>
      </c>
      <c r="K83" s="113">
        <f t="shared" ref="K83:Q83" si="25">K76</f>
        <v>0</v>
      </c>
      <c r="L83" s="113">
        <f t="shared" si="25"/>
        <v>0</v>
      </c>
      <c r="M83" s="113">
        <f t="shared" si="25"/>
        <v>0</v>
      </c>
      <c r="N83" s="113">
        <f t="shared" si="25"/>
        <v>0</v>
      </c>
      <c r="O83" s="113">
        <f t="shared" si="25"/>
        <v>0</v>
      </c>
      <c r="P83" s="113">
        <f t="shared" si="25"/>
        <v>0</v>
      </c>
      <c r="Q83" s="114">
        <f t="shared" si="25"/>
        <v>144</v>
      </c>
      <c r="R83" s="126"/>
    </row>
    <row r="84" spans="1:18" s="127" customFormat="1" ht="14.25" customHeight="1" x14ac:dyDescent="0.25">
      <c r="A84" s="131"/>
      <c r="B84" s="120"/>
      <c r="C84" s="113"/>
      <c r="D84" s="258"/>
      <c r="E84" s="209"/>
      <c r="F84" s="384"/>
      <c r="G84" s="403" t="s">
        <v>324</v>
      </c>
      <c r="H84" s="404"/>
      <c r="I84" s="405"/>
      <c r="J84" s="112">
        <v>0</v>
      </c>
      <c r="K84" s="113">
        <v>6</v>
      </c>
      <c r="L84" s="113">
        <v>0</v>
      </c>
      <c r="M84" s="113">
        <v>3</v>
      </c>
      <c r="N84" s="113">
        <v>0</v>
      </c>
      <c r="O84" s="113">
        <v>1</v>
      </c>
      <c r="P84" s="113">
        <v>0</v>
      </c>
      <c r="Q84" s="114">
        <v>1</v>
      </c>
      <c r="R84" s="126"/>
    </row>
    <row r="85" spans="1:18" ht="15" customHeight="1" x14ac:dyDescent="0.25">
      <c r="A85" s="397" t="s">
        <v>315</v>
      </c>
      <c r="B85" s="398"/>
      <c r="C85" s="398"/>
      <c r="D85" s="398"/>
      <c r="E85" s="399"/>
      <c r="F85" s="384"/>
      <c r="G85" s="389" t="s">
        <v>74</v>
      </c>
      <c r="H85" s="390"/>
      <c r="I85" s="391"/>
      <c r="J85" s="87">
        <v>0</v>
      </c>
      <c r="K85" s="63">
        <v>0</v>
      </c>
      <c r="L85" s="63">
        <v>0</v>
      </c>
      <c r="M85" s="63">
        <v>3</v>
      </c>
      <c r="N85" s="63">
        <v>0</v>
      </c>
      <c r="O85" s="63">
        <v>1</v>
      </c>
      <c r="P85" s="63">
        <v>0</v>
      </c>
      <c r="Q85" s="67">
        <v>4</v>
      </c>
    </row>
    <row r="86" spans="1:18" ht="15" customHeight="1" thickBot="1" x14ac:dyDescent="0.3">
      <c r="A86" s="400" t="s">
        <v>316</v>
      </c>
      <c r="B86" s="401"/>
      <c r="C86" s="401"/>
      <c r="D86" s="401"/>
      <c r="E86" s="402"/>
      <c r="F86" s="385"/>
      <c r="G86" s="369" t="s">
        <v>317</v>
      </c>
      <c r="H86" s="370"/>
      <c r="I86" s="371"/>
      <c r="J86" s="88">
        <v>0</v>
      </c>
      <c r="K86" s="68">
        <v>9</v>
      </c>
      <c r="L86" s="68">
        <v>0</v>
      </c>
      <c r="M86" s="68">
        <v>3</v>
      </c>
      <c r="N86" s="68">
        <v>0</v>
      </c>
      <c r="O86" s="68">
        <v>6</v>
      </c>
      <c r="P86" s="68">
        <v>0</v>
      </c>
      <c r="Q86" s="69">
        <v>6</v>
      </c>
    </row>
    <row r="87" spans="1:18" ht="13.8" x14ac:dyDescent="0.25">
      <c r="A87" s="115"/>
      <c r="B87" s="283"/>
      <c r="C87" s="111"/>
      <c r="D87" s="259"/>
      <c r="E87" s="185"/>
      <c r="F87" s="185"/>
      <c r="G87" s="185"/>
      <c r="H87" s="185"/>
      <c r="I87" s="185"/>
      <c r="J87" s="116"/>
      <c r="K87" s="116"/>
      <c r="L87" s="116"/>
      <c r="M87" s="116"/>
      <c r="N87" s="116"/>
      <c r="O87" s="116"/>
      <c r="P87" s="116"/>
      <c r="Q87" s="116"/>
    </row>
    <row r="88" spans="1:18" s="127" customFormat="1" ht="25.2" customHeight="1" x14ac:dyDescent="0.25">
      <c r="A88" s="406" t="s">
        <v>380</v>
      </c>
      <c r="B88" s="406"/>
      <c r="C88" s="406"/>
      <c r="D88" s="406"/>
      <c r="E88" s="406"/>
      <c r="F88" s="406"/>
      <c r="G88" s="406"/>
      <c r="H88" s="406"/>
      <c r="I88" s="406"/>
      <c r="J88" s="406"/>
      <c r="K88" s="406"/>
      <c r="L88" s="406"/>
      <c r="M88" s="406"/>
      <c r="N88" s="406"/>
      <c r="O88" s="406"/>
      <c r="P88" s="406"/>
      <c r="Q88" s="406"/>
    </row>
    <row r="89" spans="1:18" s="127" customFormat="1" ht="23.4" customHeight="1" x14ac:dyDescent="0.25">
      <c r="A89" s="407" t="s">
        <v>394</v>
      </c>
      <c r="B89" s="407"/>
      <c r="C89" s="407"/>
      <c r="D89" s="407"/>
      <c r="E89" s="407"/>
      <c r="F89" s="407"/>
      <c r="G89" s="407"/>
      <c r="H89" s="407"/>
      <c r="I89" s="407"/>
      <c r="J89" s="407"/>
      <c r="K89" s="407"/>
      <c r="L89" s="407"/>
      <c r="M89" s="407"/>
      <c r="N89" s="407"/>
      <c r="O89" s="407"/>
      <c r="P89" s="407"/>
      <c r="Q89" s="407"/>
    </row>
    <row r="90" spans="1:18" ht="15" customHeight="1" x14ac:dyDescent="0.25">
      <c r="B90" s="372"/>
      <c r="C90" s="373"/>
      <c r="D90" s="373"/>
      <c r="E90" s="373"/>
      <c r="F90" s="373"/>
      <c r="G90" s="373"/>
      <c r="H90" s="373"/>
      <c r="I90" s="373"/>
      <c r="J90" s="373"/>
      <c r="K90" s="373"/>
      <c r="L90" s="373"/>
      <c r="M90" s="373"/>
    </row>
  </sheetData>
  <protectedRanges>
    <protectedRange password="CA9C" sqref="E33:I33 E34:Q34 E44:Q44" name="Диапазон1"/>
    <protectedRange password="CA9C" sqref="D44 D33:D34 D39:Q39" name="Диапазон1_1"/>
  </protectedRanges>
  <mergeCells count="42">
    <mergeCell ref="A1:Q2"/>
    <mergeCell ref="A3:A13"/>
    <mergeCell ref="B3:B13"/>
    <mergeCell ref="C3:C13"/>
    <mergeCell ref="D3:I4"/>
    <mergeCell ref="J3:Q4"/>
    <mergeCell ref="D5:D13"/>
    <mergeCell ref="E5:E13"/>
    <mergeCell ref="F5:I5"/>
    <mergeCell ref="J5:K5"/>
    <mergeCell ref="L5:M5"/>
    <mergeCell ref="N5:O5"/>
    <mergeCell ref="P5:Q5"/>
    <mergeCell ref="F6:F13"/>
    <mergeCell ref="G6:I6"/>
    <mergeCell ref="J6:J13"/>
    <mergeCell ref="P6:P13"/>
    <mergeCell ref="Q6:Q13"/>
    <mergeCell ref="G7:G13"/>
    <mergeCell ref="H7:H13"/>
    <mergeCell ref="I7:I13"/>
    <mergeCell ref="K6:K13"/>
    <mergeCell ref="L6:L13"/>
    <mergeCell ref="M6:M13"/>
    <mergeCell ref="N6:N13"/>
    <mergeCell ref="O6:O13"/>
    <mergeCell ref="G86:I86"/>
    <mergeCell ref="B90:M90"/>
    <mergeCell ref="A79:E79"/>
    <mergeCell ref="A80:E81"/>
    <mergeCell ref="F80:F86"/>
    <mergeCell ref="G80:I80"/>
    <mergeCell ref="G81:I81"/>
    <mergeCell ref="A82:B82"/>
    <mergeCell ref="G82:I82"/>
    <mergeCell ref="A85:E85"/>
    <mergeCell ref="G85:I85"/>
    <mergeCell ref="A86:E86"/>
    <mergeCell ref="G84:I84"/>
    <mergeCell ref="G83:I83"/>
    <mergeCell ref="A88:Q88"/>
    <mergeCell ref="A89:Q89"/>
  </mergeCells>
  <pageMargins left="0.39370078740157483" right="0.39370078740157483" top="0.19685039370078741" bottom="0.19685039370078741" header="0.11811023622047245" footer="0"/>
  <pageSetup paperSize="9" scale="9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topLeftCell="A13" workbookViewId="0">
      <selection sqref="A1:B36"/>
    </sheetView>
  </sheetViews>
  <sheetFormatPr defaultRowHeight="13.2" x14ac:dyDescent="0.25"/>
  <cols>
    <col min="1" max="1" width="8.6640625" style="23" customWidth="1"/>
    <col min="2" max="2" width="134.33203125" customWidth="1"/>
  </cols>
  <sheetData>
    <row r="1" spans="1:2" ht="30.75" customHeight="1" x14ac:dyDescent="0.25">
      <c r="A1" s="461" t="s">
        <v>157</v>
      </c>
      <c r="B1" s="461"/>
    </row>
    <row r="2" spans="1:2" ht="26.25" customHeight="1" x14ac:dyDescent="0.25">
      <c r="A2" s="462" t="s">
        <v>333</v>
      </c>
      <c r="B2" s="462"/>
    </row>
    <row r="3" spans="1:2" ht="16.5" customHeight="1" x14ac:dyDescent="0.25">
      <c r="A3" s="54" t="s">
        <v>192</v>
      </c>
      <c r="B3" s="54" t="s">
        <v>158</v>
      </c>
    </row>
    <row r="4" spans="1:2" ht="16.5" customHeight="1" x14ac:dyDescent="0.25">
      <c r="A4" s="54"/>
      <c r="B4" s="55" t="s">
        <v>159</v>
      </c>
    </row>
    <row r="5" spans="1:2" ht="16.5" customHeight="1" x14ac:dyDescent="0.25">
      <c r="A5" s="56">
        <v>1</v>
      </c>
      <c r="B5" s="57" t="s">
        <v>160</v>
      </c>
    </row>
    <row r="6" spans="1:2" ht="16.5" customHeight="1" x14ac:dyDescent="0.25">
      <c r="A6" s="56">
        <v>2</v>
      </c>
      <c r="B6" s="58" t="s">
        <v>191</v>
      </c>
    </row>
    <row r="7" spans="1:2" ht="16.5" customHeight="1" x14ac:dyDescent="0.25">
      <c r="A7" s="56">
        <v>3</v>
      </c>
      <c r="B7" s="57" t="s">
        <v>161</v>
      </c>
    </row>
    <row r="8" spans="1:2" ht="16.5" customHeight="1" x14ac:dyDescent="0.25">
      <c r="A8" s="56">
        <v>4</v>
      </c>
      <c r="B8" s="57" t="s">
        <v>162</v>
      </c>
    </row>
    <row r="9" spans="1:2" ht="16.5" customHeight="1" x14ac:dyDescent="0.25">
      <c r="A9" s="56">
        <v>5</v>
      </c>
      <c r="B9" s="57" t="s">
        <v>163</v>
      </c>
    </row>
    <row r="10" spans="1:2" ht="16.5" customHeight="1" x14ac:dyDescent="0.25">
      <c r="A10" s="56">
        <v>6</v>
      </c>
      <c r="B10" s="57" t="s">
        <v>164</v>
      </c>
    </row>
    <row r="11" spans="1:2" ht="16.5" customHeight="1" x14ac:dyDescent="0.25">
      <c r="A11" s="56">
        <v>7</v>
      </c>
      <c r="B11" s="57" t="s">
        <v>165</v>
      </c>
    </row>
    <row r="12" spans="1:2" ht="16.5" customHeight="1" x14ac:dyDescent="0.25">
      <c r="A12" s="56">
        <v>8</v>
      </c>
      <c r="B12" s="57" t="s">
        <v>166</v>
      </c>
    </row>
    <row r="13" spans="1:2" ht="16.5" customHeight="1" x14ac:dyDescent="0.25">
      <c r="A13" s="56">
        <v>9</v>
      </c>
      <c r="B13" s="57" t="s">
        <v>167</v>
      </c>
    </row>
    <row r="14" spans="1:2" ht="16.5" customHeight="1" x14ac:dyDescent="0.25">
      <c r="A14" s="56">
        <v>10</v>
      </c>
      <c r="B14" s="57" t="s">
        <v>168</v>
      </c>
    </row>
    <row r="15" spans="1:2" ht="16.5" customHeight="1" x14ac:dyDescent="0.25">
      <c r="A15" s="56">
        <v>11</v>
      </c>
      <c r="B15" s="57" t="s">
        <v>169</v>
      </c>
    </row>
    <row r="16" spans="1:2" ht="16.5" customHeight="1" x14ac:dyDescent="0.25">
      <c r="A16" s="56">
        <v>12</v>
      </c>
      <c r="B16" s="57" t="s">
        <v>170</v>
      </c>
    </row>
    <row r="17" spans="1:2" ht="16.5" customHeight="1" x14ac:dyDescent="0.25">
      <c r="A17" s="56">
        <v>13</v>
      </c>
      <c r="B17" s="57" t="s">
        <v>171</v>
      </c>
    </row>
    <row r="18" spans="1:2" ht="16.5" customHeight="1" x14ac:dyDescent="0.25">
      <c r="A18" s="56">
        <v>14</v>
      </c>
      <c r="B18" s="57" t="s">
        <v>172</v>
      </c>
    </row>
    <row r="19" spans="1:2" ht="16.5" customHeight="1" x14ac:dyDescent="0.25">
      <c r="A19" s="56"/>
      <c r="B19" s="55" t="s">
        <v>173</v>
      </c>
    </row>
    <row r="20" spans="1:2" ht="16.5" customHeight="1" x14ac:dyDescent="0.25">
      <c r="A20" s="56">
        <v>1</v>
      </c>
      <c r="B20" s="59" t="s">
        <v>174</v>
      </c>
    </row>
    <row r="21" spans="1:2" ht="16.5" customHeight="1" x14ac:dyDescent="0.25">
      <c r="A21" s="56">
        <v>2</v>
      </c>
      <c r="B21" s="59" t="s">
        <v>175</v>
      </c>
    </row>
    <row r="22" spans="1:2" ht="16.5" customHeight="1" x14ac:dyDescent="0.25">
      <c r="A22" s="56">
        <v>3</v>
      </c>
      <c r="B22" s="59" t="s">
        <v>176</v>
      </c>
    </row>
    <row r="23" spans="1:2" ht="16.5" customHeight="1" x14ac:dyDescent="0.25">
      <c r="A23" s="56">
        <v>4</v>
      </c>
      <c r="B23" s="59" t="s">
        <v>177</v>
      </c>
    </row>
    <row r="24" spans="1:2" ht="16.5" customHeight="1" x14ac:dyDescent="0.25">
      <c r="A24" s="56">
        <v>5</v>
      </c>
      <c r="B24" s="59" t="s">
        <v>178</v>
      </c>
    </row>
    <row r="25" spans="1:2" ht="16.5" customHeight="1" x14ac:dyDescent="0.25">
      <c r="A25" s="56">
        <v>6</v>
      </c>
      <c r="B25" s="59" t="s">
        <v>179</v>
      </c>
    </row>
    <row r="26" spans="1:2" ht="16.5" customHeight="1" x14ac:dyDescent="0.25">
      <c r="A26" s="56">
        <v>7</v>
      </c>
      <c r="B26" s="59" t="s">
        <v>180</v>
      </c>
    </row>
    <row r="27" spans="1:2" ht="16.5" customHeight="1" x14ac:dyDescent="0.25">
      <c r="A27" s="56"/>
      <c r="B27" s="55" t="s">
        <v>181</v>
      </c>
    </row>
    <row r="28" spans="1:2" ht="16.5" customHeight="1" x14ac:dyDescent="0.25">
      <c r="A28" s="56">
        <v>1</v>
      </c>
      <c r="B28" s="59" t="s">
        <v>182</v>
      </c>
    </row>
    <row r="29" spans="1:2" ht="16.5" customHeight="1" x14ac:dyDescent="0.25">
      <c r="A29" s="56">
        <v>2</v>
      </c>
      <c r="B29" s="59" t="s">
        <v>183</v>
      </c>
    </row>
    <row r="30" spans="1:2" ht="16.5" customHeight="1" x14ac:dyDescent="0.25">
      <c r="A30" s="56"/>
      <c r="B30" s="55" t="s">
        <v>184</v>
      </c>
    </row>
    <row r="31" spans="1:2" ht="16.5" customHeight="1" x14ac:dyDescent="0.25">
      <c r="A31" s="56">
        <v>1</v>
      </c>
      <c r="B31" s="59" t="s">
        <v>185</v>
      </c>
    </row>
    <row r="32" spans="1:2" ht="16.5" customHeight="1" x14ac:dyDescent="0.25">
      <c r="A32" s="56">
        <v>2</v>
      </c>
      <c r="B32" s="59" t="s">
        <v>186</v>
      </c>
    </row>
    <row r="33" spans="1:2" ht="16.5" customHeight="1" x14ac:dyDescent="0.25">
      <c r="A33" s="56">
        <v>3</v>
      </c>
      <c r="B33" s="59" t="s">
        <v>187</v>
      </c>
    </row>
    <row r="34" spans="1:2" ht="16.5" customHeight="1" x14ac:dyDescent="0.25">
      <c r="A34" s="56"/>
      <c r="B34" s="55" t="s">
        <v>188</v>
      </c>
    </row>
    <row r="35" spans="1:2" ht="16.5" customHeight="1" x14ac:dyDescent="0.25">
      <c r="A35" s="56">
        <v>1</v>
      </c>
      <c r="B35" s="59" t="s">
        <v>189</v>
      </c>
    </row>
    <row r="36" spans="1:2" ht="16.5" customHeight="1" x14ac:dyDescent="0.25">
      <c r="A36" s="56">
        <v>2</v>
      </c>
      <c r="B36" s="59" t="s">
        <v>190</v>
      </c>
    </row>
    <row r="37" spans="1:2" ht="15" x14ac:dyDescent="0.25">
      <c r="A37" s="24"/>
    </row>
    <row r="38" spans="1:2" ht="15" x14ac:dyDescent="0.25">
      <c r="A38" s="24"/>
    </row>
    <row r="39" spans="1:2" ht="15" x14ac:dyDescent="0.25">
      <c r="A39" s="24"/>
    </row>
    <row r="40" spans="1:2" ht="15" x14ac:dyDescent="0.25">
      <c r="A40" s="24"/>
    </row>
  </sheetData>
  <mergeCells count="2">
    <mergeCell ref="A1:B1"/>
    <mergeCell ref="A2:B2"/>
  </mergeCells>
  <pageMargins left="0.70866141732283472" right="0.70866141732283472" top="0.74803149606299213" bottom="0.35433070866141736" header="0.31496062992125984" footer="0.31496062992125984"/>
  <pageSetup paperSize="9" scale="89"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3.2" x14ac:dyDescent="0.25"/>
  <sheetData>
    <row r="1" spans="1:1" x14ac:dyDescent="0.25">
      <c r="A1" t="s">
        <v>193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topLeftCell="A11" workbookViewId="0">
      <selection sqref="A1:C35"/>
    </sheetView>
  </sheetViews>
  <sheetFormatPr defaultRowHeight="13.8" x14ac:dyDescent="0.25"/>
  <cols>
    <col min="1" max="1" width="12.5546875" style="25" customWidth="1"/>
    <col min="2" max="2" width="65" style="27" customWidth="1"/>
    <col min="3" max="3" width="50.88671875" style="29" customWidth="1"/>
  </cols>
  <sheetData>
    <row r="1" spans="1:3" x14ac:dyDescent="0.25">
      <c r="A1" s="463" t="s">
        <v>220</v>
      </c>
      <c r="B1" s="463"/>
      <c r="C1" s="463"/>
    </row>
    <row r="2" spans="1:3" x14ac:dyDescent="0.25">
      <c r="A2" s="31" t="s">
        <v>51</v>
      </c>
      <c r="B2" s="463" t="s">
        <v>221</v>
      </c>
      <c r="C2" s="463"/>
    </row>
    <row r="3" spans="1:3" x14ac:dyDescent="0.25">
      <c r="A3" s="28" t="s">
        <v>222</v>
      </c>
      <c r="B3" s="31" t="s">
        <v>69</v>
      </c>
      <c r="C3" s="32" t="s">
        <v>223</v>
      </c>
    </row>
    <row r="4" spans="1:3" x14ac:dyDescent="0.25">
      <c r="A4" s="28" t="s">
        <v>224</v>
      </c>
      <c r="B4" s="31" t="s">
        <v>70</v>
      </c>
      <c r="C4" s="32" t="s">
        <v>223</v>
      </c>
    </row>
    <row r="5" spans="1:3" x14ac:dyDescent="0.25">
      <c r="A5" s="28" t="s">
        <v>225</v>
      </c>
      <c r="B5" s="31" t="s">
        <v>71</v>
      </c>
      <c r="C5" s="32" t="s">
        <v>223</v>
      </c>
    </row>
    <row r="6" spans="1:3" x14ac:dyDescent="0.25">
      <c r="A6" s="28" t="s">
        <v>226</v>
      </c>
      <c r="B6" s="31" t="s">
        <v>72</v>
      </c>
      <c r="C6" s="32" t="s">
        <v>227</v>
      </c>
    </row>
    <row r="7" spans="1:3" x14ac:dyDescent="0.25">
      <c r="A7" s="31" t="s">
        <v>56</v>
      </c>
      <c r="B7" s="463" t="s">
        <v>228</v>
      </c>
      <c r="C7" s="463"/>
    </row>
    <row r="8" spans="1:3" x14ac:dyDescent="0.25">
      <c r="A8" s="28" t="s">
        <v>229</v>
      </c>
      <c r="B8" s="31" t="s">
        <v>230</v>
      </c>
      <c r="C8" s="28" t="s">
        <v>231</v>
      </c>
    </row>
    <row r="9" spans="1:3" x14ac:dyDescent="0.25">
      <c r="A9" s="28" t="s">
        <v>388</v>
      </c>
      <c r="B9" s="33" t="s">
        <v>233</v>
      </c>
      <c r="C9" s="28" t="s">
        <v>234</v>
      </c>
    </row>
    <row r="10" spans="1:3" x14ac:dyDescent="0.25">
      <c r="A10" s="28" t="s">
        <v>232</v>
      </c>
      <c r="B10" s="33" t="s">
        <v>299</v>
      </c>
      <c r="C10" s="28" t="s">
        <v>234</v>
      </c>
    </row>
    <row r="11" spans="1:3" x14ac:dyDescent="0.25">
      <c r="A11" s="31" t="s">
        <v>57</v>
      </c>
      <c r="B11" s="463" t="s">
        <v>143</v>
      </c>
      <c r="C11" s="463"/>
    </row>
    <row r="12" spans="1:3" x14ac:dyDescent="0.25">
      <c r="A12" s="31" t="s">
        <v>58</v>
      </c>
      <c r="B12" s="463" t="s">
        <v>111</v>
      </c>
      <c r="C12" s="463"/>
    </row>
    <row r="13" spans="1:3" x14ac:dyDescent="0.25">
      <c r="A13" s="28" t="s">
        <v>235</v>
      </c>
      <c r="B13" s="31" t="s">
        <v>127</v>
      </c>
      <c r="C13" s="28" t="s">
        <v>236</v>
      </c>
    </row>
    <row r="14" spans="1:3" ht="15.6" x14ac:dyDescent="0.25">
      <c r="A14" s="28" t="s">
        <v>237</v>
      </c>
      <c r="B14" s="60" t="s">
        <v>304</v>
      </c>
      <c r="C14" s="28" t="s">
        <v>238</v>
      </c>
    </row>
    <row r="15" spans="1:3" ht="15.6" x14ac:dyDescent="0.25">
      <c r="A15" s="28" t="s">
        <v>239</v>
      </c>
      <c r="B15" s="60" t="s">
        <v>194</v>
      </c>
      <c r="C15" s="32" t="s">
        <v>240</v>
      </c>
    </row>
    <row r="16" spans="1:3" ht="15.6" x14ac:dyDescent="0.25">
      <c r="A16" s="28" t="s">
        <v>241</v>
      </c>
      <c r="B16" s="60" t="s">
        <v>242</v>
      </c>
      <c r="C16" s="32" t="s">
        <v>243</v>
      </c>
    </row>
    <row r="17" spans="1:3" ht="15.6" x14ac:dyDescent="0.25">
      <c r="A17" s="34" t="s">
        <v>244</v>
      </c>
      <c r="B17" s="61" t="s">
        <v>245</v>
      </c>
      <c r="C17" s="32" t="s">
        <v>246</v>
      </c>
    </row>
    <row r="18" spans="1:3" ht="18" customHeight="1" x14ac:dyDescent="0.25">
      <c r="A18" s="28" t="s">
        <v>247</v>
      </c>
      <c r="B18" s="60" t="s">
        <v>362</v>
      </c>
      <c r="C18" s="32" t="s">
        <v>248</v>
      </c>
    </row>
    <row r="19" spans="1:3" ht="15.6" x14ac:dyDescent="0.25">
      <c r="A19" s="34" t="s">
        <v>249</v>
      </c>
      <c r="B19" s="61" t="s">
        <v>149</v>
      </c>
      <c r="C19" s="32" t="s">
        <v>250</v>
      </c>
    </row>
    <row r="20" spans="1:3" ht="15.6" x14ac:dyDescent="0.3">
      <c r="A20" s="28" t="s">
        <v>251</v>
      </c>
      <c r="B20" s="62" t="s">
        <v>150</v>
      </c>
      <c r="C20" s="35" t="s">
        <v>252</v>
      </c>
    </row>
    <row r="21" spans="1:3" ht="15.6" x14ac:dyDescent="0.3">
      <c r="A21" s="28" t="s">
        <v>253</v>
      </c>
      <c r="B21" s="60" t="s">
        <v>128</v>
      </c>
      <c r="C21" s="35" t="s">
        <v>254</v>
      </c>
    </row>
    <row r="22" spans="1:3" ht="15.6" x14ac:dyDescent="0.25">
      <c r="A22" s="28" t="s">
        <v>255</v>
      </c>
      <c r="B22" s="60" t="s">
        <v>195</v>
      </c>
      <c r="C22" s="32" t="s">
        <v>254</v>
      </c>
    </row>
    <row r="23" spans="1:3" x14ac:dyDescent="0.25">
      <c r="A23" s="31" t="s">
        <v>62</v>
      </c>
      <c r="B23" s="463" t="s">
        <v>112</v>
      </c>
      <c r="C23" s="463"/>
    </row>
    <row r="24" spans="1:3" x14ac:dyDescent="0.25">
      <c r="A24" s="36" t="s">
        <v>63</v>
      </c>
      <c r="B24" s="464" t="s">
        <v>256</v>
      </c>
      <c r="C24" s="464"/>
    </row>
    <row r="25" spans="1:3" x14ac:dyDescent="0.25">
      <c r="A25" s="28" t="s">
        <v>257</v>
      </c>
      <c r="B25" s="33" t="s">
        <v>339</v>
      </c>
      <c r="C25" s="465" t="s">
        <v>258</v>
      </c>
    </row>
    <row r="26" spans="1:3" ht="27.75" customHeight="1" x14ac:dyDescent="0.25">
      <c r="A26" s="37" t="s">
        <v>259</v>
      </c>
      <c r="B26" s="33" t="s">
        <v>357</v>
      </c>
      <c r="C26" s="466"/>
    </row>
    <row r="27" spans="1:3" ht="22.5" customHeight="1" x14ac:dyDescent="0.25">
      <c r="A27" s="28" t="s">
        <v>260</v>
      </c>
      <c r="B27" s="38" t="s">
        <v>338</v>
      </c>
      <c r="C27" s="466"/>
    </row>
    <row r="28" spans="1:3" ht="27.6" x14ac:dyDescent="0.25">
      <c r="A28" s="28" t="s">
        <v>261</v>
      </c>
      <c r="B28" s="38" t="s">
        <v>360</v>
      </c>
      <c r="C28" s="467"/>
    </row>
    <row r="29" spans="1:3" x14ac:dyDescent="0.25">
      <c r="A29" s="36" t="s">
        <v>66</v>
      </c>
      <c r="B29" s="468" t="s">
        <v>340</v>
      </c>
      <c r="C29" s="469"/>
    </row>
    <row r="30" spans="1:3" x14ac:dyDescent="0.25">
      <c r="A30" s="28" t="s">
        <v>262</v>
      </c>
      <c r="B30" s="31" t="s">
        <v>341</v>
      </c>
      <c r="C30" s="39" t="s">
        <v>263</v>
      </c>
    </row>
    <row r="31" spans="1:3" x14ac:dyDescent="0.25">
      <c r="A31" s="28" t="s">
        <v>389</v>
      </c>
      <c r="B31" s="286" t="s">
        <v>342</v>
      </c>
      <c r="C31" s="284"/>
    </row>
    <row r="32" spans="1:3" x14ac:dyDescent="0.25">
      <c r="A32" s="28" t="s">
        <v>390</v>
      </c>
      <c r="B32" s="286" t="s">
        <v>343</v>
      </c>
      <c r="C32" s="284"/>
    </row>
    <row r="33" spans="1:3" x14ac:dyDescent="0.25">
      <c r="A33" s="28" t="s">
        <v>391</v>
      </c>
      <c r="B33" s="286" t="s">
        <v>344</v>
      </c>
      <c r="C33" s="284"/>
    </row>
    <row r="34" spans="1:3" ht="28.5" customHeight="1" x14ac:dyDescent="0.25">
      <c r="A34" s="28" t="s">
        <v>392</v>
      </c>
      <c r="B34" s="31" t="s">
        <v>372</v>
      </c>
      <c r="C34" s="39" t="s">
        <v>263</v>
      </c>
    </row>
    <row r="35" spans="1:3" x14ac:dyDescent="0.25">
      <c r="A35" s="26" t="s">
        <v>131</v>
      </c>
      <c r="B35" s="468" t="s">
        <v>129</v>
      </c>
      <c r="C35" s="469"/>
    </row>
  </sheetData>
  <mergeCells count="10">
    <mergeCell ref="B24:C24"/>
    <mergeCell ref="C25:C28"/>
    <mergeCell ref="B29:C29"/>
    <mergeCell ref="B35:C35"/>
    <mergeCell ref="B23:C23"/>
    <mergeCell ref="A1:C1"/>
    <mergeCell ref="B2:C2"/>
    <mergeCell ref="B7:C7"/>
    <mergeCell ref="B11:C11"/>
    <mergeCell ref="B12:C12"/>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Титульный лист</vt:lpstr>
      <vt:lpstr>Пояснительная</vt:lpstr>
      <vt:lpstr>График учебного процесса </vt:lpstr>
      <vt:lpstr>План учебного процесса</vt:lpstr>
      <vt:lpstr>Кабинеты</vt:lpstr>
      <vt:lpstr>Лист3</vt:lpstr>
      <vt:lpstr>Структура</vt:lpstr>
      <vt:lpstr>'План учебного процесса'!Область_печати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zam-direct</cp:lastModifiedBy>
  <cp:lastPrinted>2017-12-22T10:50:22Z</cp:lastPrinted>
  <dcterms:created xsi:type="dcterms:W3CDTF">1996-10-08T23:32:33Z</dcterms:created>
  <dcterms:modified xsi:type="dcterms:W3CDTF">2017-12-22T10:50:44Z</dcterms:modified>
</cp:coreProperties>
</file>